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001 Quality\ULYSSES\~WORKSPACE\^^^^Next Forms Update\COR 20230307\"/>
    </mc:Choice>
  </mc:AlternateContent>
  <bookViews>
    <workbookView xWindow="0" yWindow="0" windowWidth="28800" windowHeight="12000"/>
  </bookViews>
  <sheets>
    <sheet name="Summary" sheetId="1" r:id="rId1"/>
    <sheet name="Estimate" sheetId="2" r:id="rId2"/>
    <sheet name="Colleges" sheetId="3" state="hidden" r:id="rId3"/>
  </sheets>
  <definedNames>
    <definedName name="_xlnm.Print_Area" localSheetId="1">Estimate!$A$1:$N$251</definedName>
    <definedName name="_xlnm.Print_Area" localSheetId="0">Summary!$A$1:$R$56</definedName>
    <definedName name="_xlnm.Print_Titles" localSheetId="1">Estimate!$1:$9</definedName>
  </definedNames>
  <calcPr calcId="162913"/>
</workbook>
</file>

<file path=xl/calcChain.xml><?xml version="1.0" encoding="utf-8"?>
<calcChain xmlns="http://schemas.openxmlformats.org/spreadsheetml/2006/main">
  <c r="I27" i="2" l="1"/>
  <c r="G27" i="2"/>
  <c r="J35" i="1" l="1"/>
  <c r="C146" i="2" l="1"/>
  <c r="C216" i="2"/>
  <c r="C114" i="2"/>
  <c r="C176" i="2"/>
  <c r="C64" i="2"/>
  <c r="J36" i="1"/>
  <c r="C34" i="2"/>
  <c r="L249" i="2"/>
  <c r="L248" i="2"/>
  <c r="E227" i="2"/>
  <c r="E129" i="2"/>
  <c r="E128" i="2"/>
  <c r="L13" i="2"/>
  <c r="E17" i="2"/>
  <c r="E16" i="2"/>
  <c r="D23" i="1"/>
  <c r="I155" i="2" l="1"/>
  <c r="L181" i="2"/>
  <c r="A181" i="2"/>
  <c r="L180" i="2"/>
  <c r="L179" i="2"/>
  <c r="L178" i="2"/>
  <c r="L177" i="2"/>
  <c r="L176" i="2"/>
  <c r="J175" i="2"/>
  <c r="H175" i="2"/>
  <c r="L174" i="2"/>
  <c r="K174" i="2"/>
  <c r="I174" i="2"/>
  <c r="E174" i="2"/>
  <c r="G174" i="2" s="1"/>
  <c r="L173" i="2"/>
  <c r="K173" i="2"/>
  <c r="I173" i="2"/>
  <c r="E173" i="2"/>
  <c r="G173" i="2" s="1"/>
  <c r="L172" i="2"/>
  <c r="K172" i="2"/>
  <c r="I172" i="2"/>
  <c r="E172" i="2"/>
  <c r="G172" i="2" s="1"/>
  <c r="L171" i="2"/>
  <c r="K171" i="2"/>
  <c r="I171" i="2"/>
  <c r="E171" i="2"/>
  <c r="G171" i="2" s="1"/>
  <c r="L170" i="2"/>
  <c r="K170" i="2"/>
  <c r="I170" i="2"/>
  <c r="E170" i="2"/>
  <c r="G170" i="2" s="1"/>
  <c r="L169" i="2"/>
  <c r="K169" i="2"/>
  <c r="I169" i="2"/>
  <c r="E169" i="2"/>
  <c r="G169" i="2" s="1"/>
  <c r="L167" i="2"/>
  <c r="K167" i="2"/>
  <c r="I167" i="2"/>
  <c r="E167" i="2"/>
  <c r="G167" i="2" s="1"/>
  <c r="L166" i="2"/>
  <c r="K166" i="2"/>
  <c r="I166" i="2"/>
  <c r="E166" i="2"/>
  <c r="G166" i="2" s="1"/>
  <c r="L165" i="2"/>
  <c r="K165" i="2"/>
  <c r="I165" i="2"/>
  <c r="E165" i="2"/>
  <c r="G165" i="2" s="1"/>
  <c r="L164" i="2"/>
  <c r="K164" i="2"/>
  <c r="I164" i="2"/>
  <c r="E164" i="2"/>
  <c r="G164" i="2" s="1"/>
  <c r="L163" i="2"/>
  <c r="K163" i="2"/>
  <c r="I163" i="2"/>
  <c r="E163" i="2"/>
  <c r="G163" i="2" s="1"/>
  <c r="L162" i="2"/>
  <c r="K162" i="2"/>
  <c r="I162" i="2"/>
  <c r="E162" i="2"/>
  <c r="G162" i="2" s="1"/>
  <c r="L160" i="2"/>
  <c r="K160" i="2"/>
  <c r="I160" i="2"/>
  <c r="E160" i="2"/>
  <c r="G160" i="2" s="1"/>
  <c r="L159" i="2"/>
  <c r="K159" i="2"/>
  <c r="I159" i="2"/>
  <c r="E159" i="2"/>
  <c r="G159" i="2" s="1"/>
  <c r="L158" i="2"/>
  <c r="K158" i="2"/>
  <c r="I158" i="2"/>
  <c r="E158" i="2"/>
  <c r="G158" i="2" s="1"/>
  <c r="L157" i="2"/>
  <c r="K157" i="2"/>
  <c r="I157" i="2"/>
  <c r="E157" i="2"/>
  <c r="G157" i="2" s="1"/>
  <c r="K156" i="2"/>
  <c r="I156" i="2"/>
  <c r="E156" i="2"/>
  <c r="G156" i="2" s="1"/>
  <c r="L155" i="2"/>
  <c r="K155" i="2"/>
  <c r="E155" i="2"/>
  <c r="G155" i="2" s="1"/>
  <c r="L154" i="2"/>
  <c r="K154" i="2"/>
  <c r="I154" i="2"/>
  <c r="E154" i="2"/>
  <c r="G154" i="2" s="1"/>
  <c r="L151" i="2"/>
  <c r="A151" i="2"/>
  <c r="L150" i="2"/>
  <c r="L149" i="2"/>
  <c r="L148" i="2"/>
  <c r="L147" i="2"/>
  <c r="L146" i="2"/>
  <c r="J145" i="2"/>
  <c r="H145" i="2"/>
  <c r="E145" i="2"/>
  <c r="L144" i="2"/>
  <c r="K144" i="2"/>
  <c r="I144" i="2"/>
  <c r="E144" i="2"/>
  <c r="G144" i="2" s="1"/>
  <c r="L143" i="2"/>
  <c r="K143" i="2"/>
  <c r="I143" i="2"/>
  <c r="E143" i="2"/>
  <c r="G143" i="2" s="1"/>
  <c r="L142" i="2"/>
  <c r="K142" i="2"/>
  <c r="I142" i="2"/>
  <c r="E142" i="2"/>
  <c r="G142" i="2" s="1"/>
  <c r="L141" i="2"/>
  <c r="K141" i="2"/>
  <c r="I141" i="2"/>
  <c r="E141" i="2"/>
  <c r="G141" i="2" s="1"/>
  <c r="L140" i="2"/>
  <c r="K140" i="2"/>
  <c r="I140" i="2"/>
  <c r="E140" i="2"/>
  <c r="G140" i="2" s="1"/>
  <c r="L139" i="2"/>
  <c r="K139" i="2"/>
  <c r="I139" i="2"/>
  <c r="E139" i="2"/>
  <c r="G139" i="2" s="1"/>
  <c r="L137" i="2"/>
  <c r="K137" i="2"/>
  <c r="I137" i="2"/>
  <c r="E137" i="2"/>
  <c r="G137" i="2" s="1"/>
  <c r="L136" i="2"/>
  <c r="K136" i="2"/>
  <c r="I136" i="2"/>
  <c r="E136" i="2"/>
  <c r="G136" i="2" s="1"/>
  <c r="L135" i="2"/>
  <c r="K135" i="2"/>
  <c r="I135" i="2"/>
  <c r="E135" i="2"/>
  <c r="G135" i="2" s="1"/>
  <c r="L134" i="2"/>
  <c r="K134" i="2"/>
  <c r="I134" i="2"/>
  <c r="E134" i="2"/>
  <c r="G134" i="2" s="1"/>
  <c r="L133" i="2"/>
  <c r="K133" i="2"/>
  <c r="I133" i="2"/>
  <c r="E133" i="2"/>
  <c r="G133" i="2" s="1"/>
  <c r="K132" i="2"/>
  <c r="I132" i="2"/>
  <c r="E132" i="2"/>
  <c r="G132" i="2" s="1"/>
  <c r="L130" i="2"/>
  <c r="K130" i="2"/>
  <c r="I130" i="2"/>
  <c r="E130" i="2"/>
  <c r="G130" i="2" s="1"/>
  <c r="L129" i="2"/>
  <c r="K129" i="2"/>
  <c r="I129" i="2"/>
  <c r="G129" i="2"/>
  <c r="L128" i="2"/>
  <c r="K128" i="2"/>
  <c r="I128" i="2"/>
  <c r="G128" i="2"/>
  <c r="L127" i="2"/>
  <c r="K127" i="2"/>
  <c r="I127" i="2"/>
  <c r="E127" i="2"/>
  <c r="G127" i="2" s="1"/>
  <c r="L126" i="2"/>
  <c r="K126" i="2"/>
  <c r="I126" i="2"/>
  <c r="E126" i="2"/>
  <c r="G126" i="2" s="1"/>
  <c r="L125" i="2"/>
  <c r="K125" i="2"/>
  <c r="I125" i="2"/>
  <c r="E125" i="2"/>
  <c r="G125" i="2" s="1"/>
  <c r="L124" i="2"/>
  <c r="K124" i="2"/>
  <c r="I124" i="2"/>
  <c r="E124" i="2"/>
  <c r="G124" i="2" s="1"/>
  <c r="L220" i="2"/>
  <c r="L219" i="2"/>
  <c r="L218" i="2"/>
  <c r="L217" i="2"/>
  <c r="L216" i="2"/>
  <c r="E201" i="2"/>
  <c r="G201" i="2" s="1"/>
  <c r="K240" i="2"/>
  <c r="I240" i="2"/>
  <c r="L118" i="2"/>
  <c r="L117" i="2"/>
  <c r="L116" i="2"/>
  <c r="L115" i="2"/>
  <c r="L114" i="2"/>
  <c r="L69" i="2"/>
  <c r="L68" i="2"/>
  <c r="L67" i="2"/>
  <c r="L66" i="2"/>
  <c r="L65" i="2"/>
  <c r="L64" i="2"/>
  <c r="D47" i="1"/>
  <c r="E14" i="2"/>
  <c r="G14" i="2"/>
  <c r="I14" i="2"/>
  <c r="K14" i="2"/>
  <c r="M14" i="2" s="1"/>
  <c r="L14" i="2"/>
  <c r="L15" i="2"/>
  <c r="K15" i="2"/>
  <c r="I15" i="2"/>
  <c r="E15" i="2"/>
  <c r="G15" i="2" s="1"/>
  <c r="L17" i="2"/>
  <c r="K17" i="2"/>
  <c r="I17" i="2"/>
  <c r="G17" i="2"/>
  <c r="L16" i="2"/>
  <c r="K16" i="2"/>
  <c r="I16" i="2"/>
  <c r="G16" i="2"/>
  <c r="E94" i="2"/>
  <c r="G94" i="2" s="1"/>
  <c r="E93" i="2"/>
  <c r="G93" i="2" s="1"/>
  <c r="E92" i="2"/>
  <c r="G92" i="2" s="1"/>
  <c r="E91" i="2"/>
  <c r="G91" i="2" s="1"/>
  <c r="L50" i="2"/>
  <c r="O223" i="2"/>
  <c r="E51" i="2"/>
  <c r="G51" i="2" s="1"/>
  <c r="E50" i="2"/>
  <c r="G50" i="2" s="1"/>
  <c r="J33" i="2"/>
  <c r="H33" i="2"/>
  <c r="J63" i="2"/>
  <c r="H63" i="2"/>
  <c r="E42" i="2"/>
  <c r="G42" i="2" s="1"/>
  <c r="I42" i="2"/>
  <c r="K42" i="2"/>
  <c r="L42" i="2"/>
  <c r="E43" i="2"/>
  <c r="G43" i="2" s="1"/>
  <c r="I43" i="2"/>
  <c r="K43" i="2"/>
  <c r="E44" i="2"/>
  <c r="G44" i="2" s="1"/>
  <c r="I44" i="2"/>
  <c r="K44" i="2"/>
  <c r="L44" i="2"/>
  <c r="E45" i="2"/>
  <c r="G45" i="2" s="1"/>
  <c r="I45" i="2"/>
  <c r="K45" i="2"/>
  <c r="L45" i="2"/>
  <c r="L34" i="2"/>
  <c r="A222" i="2"/>
  <c r="A69" i="2"/>
  <c r="L62" i="2"/>
  <c r="K62" i="2"/>
  <c r="I62" i="2"/>
  <c r="E62" i="2"/>
  <c r="G62" i="2" s="1"/>
  <c r="L61" i="2"/>
  <c r="K61" i="2"/>
  <c r="I61" i="2"/>
  <c r="E61" i="2"/>
  <c r="G61" i="2" s="1"/>
  <c r="L60" i="2"/>
  <c r="K60" i="2"/>
  <c r="I60" i="2"/>
  <c r="E60" i="2"/>
  <c r="G60" i="2" s="1"/>
  <c r="L59" i="2"/>
  <c r="K59" i="2"/>
  <c r="I59" i="2"/>
  <c r="E59" i="2"/>
  <c r="G59" i="2" s="1"/>
  <c r="L58" i="2"/>
  <c r="K58" i="2"/>
  <c r="I58" i="2"/>
  <c r="E58" i="2"/>
  <c r="G58" i="2" s="1"/>
  <c r="K57" i="2"/>
  <c r="I57" i="2"/>
  <c r="E57" i="2"/>
  <c r="G57" i="2" s="1"/>
  <c r="L55" i="2"/>
  <c r="K55" i="2"/>
  <c r="I55" i="2"/>
  <c r="E55" i="2"/>
  <c r="G55" i="2" s="1"/>
  <c r="L54" i="2"/>
  <c r="K54" i="2"/>
  <c r="I54" i="2"/>
  <c r="E54" i="2"/>
  <c r="G54" i="2" s="1"/>
  <c r="L53" i="2"/>
  <c r="K53" i="2"/>
  <c r="I53" i="2"/>
  <c r="E53" i="2"/>
  <c r="G53" i="2" s="1"/>
  <c r="L52" i="2"/>
  <c r="K52" i="2"/>
  <c r="I52" i="2"/>
  <c r="E52" i="2"/>
  <c r="G52" i="2" s="1"/>
  <c r="L51" i="2"/>
  <c r="K51" i="2"/>
  <c r="I51" i="2"/>
  <c r="K50" i="2"/>
  <c r="I50" i="2"/>
  <c r="L48" i="2"/>
  <c r="K48" i="2"/>
  <c r="I48" i="2"/>
  <c r="E48" i="2"/>
  <c r="G48" i="2" s="1"/>
  <c r="L47" i="2"/>
  <c r="K47" i="2"/>
  <c r="I47" i="2"/>
  <c r="E47" i="2"/>
  <c r="G47" i="2" s="1"/>
  <c r="L46" i="2"/>
  <c r="K46" i="2"/>
  <c r="I46" i="2"/>
  <c r="E46" i="2"/>
  <c r="G46" i="2" s="1"/>
  <c r="A39" i="2"/>
  <c r="L108" i="2"/>
  <c r="K108" i="2"/>
  <c r="M108" i="2" s="1"/>
  <c r="I108" i="2"/>
  <c r="E108" i="2"/>
  <c r="G108" i="2" s="1"/>
  <c r="L107" i="2"/>
  <c r="K107" i="2"/>
  <c r="I107" i="2"/>
  <c r="E107" i="2"/>
  <c r="G107" i="2" s="1"/>
  <c r="L106" i="2"/>
  <c r="K106" i="2"/>
  <c r="I106" i="2"/>
  <c r="E106" i="2"/>
  <c r="G106" i="2"/>
  <c r="L105" i="2"/>
  <c r="K105" i="2"/>
  <c r="I105" i="2"/>
  <c r="E105" i="2"/>
  <c r="G105" i="2" s="1"/>
  <c r="L104" i="2"/>
  <c r="K104" i="2"/>
  <c r="I104" i="2"/>
  <c r="E104" i="2"/>
  <c r="G104" i="2"/>
  <c r="M104" i="2" s="1"/>
  <c r="K103" i="2"/>
  <c r="I103" i="2"/>
  <c r="E103" i="2"/>
  <c r="G103" i="2" s="1"/>
  <c r="L97" i="2"/>
  <c r="K97" i="2"/>
  <c r="M97" i="2" s="1"/>
  <c r="I97" i="2"/>
  <c r="E97" i="2"/>
  <c r="G97" i="2" s="1"/>
  <c r="L96" i="2"/>
  <c r="K96" i="2"/>
  <c r="I96" i="2"/>
  <c r="E96" i="2"/>
  <c r="G96" i="2" s="1"/>
  <c r="L95" i="2"/>
  <c r="K95" i="2"/>
  <c r="I95" i="2"/>
  <c r="E95" i="2"/>
  <c r="G95" i="2" s="1"/>
  <c r="L94" i="2"/>
  <c r="K94" i="2"/>
  <c r="I94" i="2"/>
  <c r="L93" i="2"/>
  <c r="K93" i="2"/>
  <c r="I93" i="2"/>
  <c r="L92" i="2"/>
  <c r="K92" i="2"/>
  <c r="I92" i="2"/>
  <c r="K91" i="2"/>
  <c r="I91" i="2"/>
  <c r="L85" i="2"/>
  <c r="K85" i="2"/>
  <c r="I85" i="2"/>
  <c r="E85" i="2"/>
  <c r="G85" i="2" s="1"/>
  <c r="L84" i="2"/>
  <c r="K84" i="2"/>
  <c r="I84" i="2"/>
  <c r="E84" i="2"/>
  <c r="G84" i="2" s="1"/>
  <c r="L83" i="2"/>
  <c r="K83" i="2"/>
  <c r="I83" i="2"/>
  <c r="E83" i="2"/>
  <c r="G83" i="2" s="1"/>
  <c r="L82" i="2"/>
  <c r="K82" i="2"/>
  <c r="M82" i="2" s="1"/>
  <c r="I82" i="2"/>
  <c r="E82" i="2"/>
  <c r="G82" i="2" s="1"/>
  <c r="L81" i="2"/>
  <c r="K81" i="2"/>
  <c r="I81" i="2"/>
  <c r="E81" i="2"/>
  <c r="G81" i="2" s="1"/>
  <c r="L80" i="2"/>
  <c r="K80" i="2"/>
  <c r="I80" i="2"/>
  <c r="E80" i="2"/>
  <c r="G80" i="2" s="1"/>
  <c r="L79" i="2"/>
  <c r="K79" i="2"/>
  <c r="I79" i="2"/>
  <c r="E79" i="2"/>
  <c r="G79" i="2" s="1"/>
  <c r="L78" i="2"/>
  <c r="K78" i="2"/>
  <c r="I78" i="2"/>
  <c r="E78" i="2"/>
  <c r="G78" i="2" s="1"/>
  <c r="M78" i="2" s="1"/>
  <c r="L77" i="2"/>
  <c r="K77" i="2"/>
  <c r="I77" i="2"/>
  <c r="E77" i="2"/>
  <c r="G77" i="2" s="1"/>
  <c r="L76" i="2"/>
  <c r="K76" i="2"/>
  <c r="I76" i="2"/>
  <c r="E76" i="2"/>
  <c r="G76" i="2" s="1"/>
  <c r="K75" i="2"/>
  <c r="I75" i="2"/>
  <c r="E75" i="2"/>
  <c r="G75" i="2" s="1"/>
  <c r="K74" i="2"/>
  <c r="I74" i="2"/>
  <c r="E74" i="2"/>
  <c r="G74" i="2" s="1"/>
  <c r="M102" i="2"/>
  <c r="A120" i="2"/>
  <c r="E111" i="2"/>
  <c r="G111" i="2" s="1"/>
  <c r="M111" i="2" s="1"/>
  <c r="K111" i="2"/>
  <c r="I111" i="2"/>
  <c r="L110" i="2"/>
  <c r="K110" i="2"/>
  <c r="I110" i="2"/>
  <c r="E110" i="2"/>
  <c r="G110" i="2" s="1"/>
  <c r="L109" i="2"/>
  <c r="K109" i="2"/>
  <c r="M109" i="2" s="1"/>
  <c r="I109" i="2"/>
  <c r="E109" i="2"/>
  <c r="G109" i="2" s="1"/>
  <c r="K101" i="2"/>
  <c r="I101" i="2"/>
  <c r="E101" i="2"/>
  <c r="G101" i="2" s="1"/>
  <c r="K100" i="2"/>
  <c r="I100" i="2"/>
  <c r="E100" i="2"/>
  <c r="G100" i="2" s="1"/>
  <c r="E215" i="2"/>
  <c r="L214" i="2"/>
  <c r="K214" i="2"/>
  <c r="I214" i="2"/>
  <c r="E214" i="2"/>
  <c r="G214" i="2" s="1"/>
  <c r="L213" i="2"/>
  <c r="K213" i="2"/>
  <c r="I213" i="2"/>
  <c r="E213" i="2"/>
  <c r="G213" i="2" s="1"/>
  <c r="L212" i="2"/>
  <c r="K212" i="2"/>
  <c r="I212" i="2"/>
  <c r="E212" i="2"/>
  <c r="G212" i="2" s="1"/>
  <c r="K211" i="2"/>
  <c r="I211" i="2"/>
  <c r="E211" i="2"/>
  <c r="G211" i="2" s="1"/>
  <c r="L210" i="2"/>
  <c r="K210" i="2"/>
  <c r="I210" i="2"/>
  <c r="E210" i="2"/>
  <c r="G210" i="2" s="1"/>
  <c r="M209" i="2"/>
  <c r="L208" i="2"/>
  <c r="K208" i="2"/>
  <c r="I208" i="2"/>
  <c r="E208" i="2"/>
  <c r="G208" i="2" s="1"/>
  <c r="L207" i="2"/>
  <c r="K207" i="2"/>
  <c r="I207" i="2"/>
  <c r="E207" i="2"/>
  <c r="G207" i="2" s="1"/>
  <c r="L206" i="2"/>
  <c r="K206" i="2"/>
  <c r="I206" i="2"/>
  <c r="E206" i="2"/>
  <c r="G206" i="2" s="1"/>
  <c r="L205" i="2"/>
  <c r="K205" i="2"/>
  <c r="I205" i="2"/>
  <c r="E205" i="2"/>
  <c r="G205" i="2" s="1"/>
  <c r="L204" i="2"/>
  <c r="K204" i="2"/>
  <c r="I204" i="2"/>
  <c r="E204" i="2"/>
  <c r="G204" i="2" s="1"/>
  <c r="L203" i="2"/>
  <c r="K203" i="2"/>
  <c r="I203" i="2"/>
  <c r="E203" i="2"/>
  <c r="G203" i="2" s="1"/>
  <c r="L202" i="2"/>
  <c r="K202" i="2"/>
  <c r="I202" i="2"/>
  <c r="E202" i="2"/>
  <c r="G202" i="2" s="1"/>
  <c r="L201" i="2"/>
  <c r="K201" i="2"/>
  <c r="I201" i="2"/>
  <c r="L200" i="2"/>
  <c r="K200" i="2"/>
  <c r="I200" i="2"/>
  <c r="E200" i="2"/>
  <c r="G200" i="2" s="1"/>
  <c r="L199" i="2"/>
  <c r="K199" i="2"/>
  <c r="I199" i="2"/>
  <c r="E199" i="2"/>
  <c r="G199" i="2" s="1"/>
  <c r="L198" i="2"/>
  <c r="K198" i="2"/>
  <c r="I198" i="2"/>
  <c r="E198" i="2"/>
  <c r="G198" i="2" s="1"/>
  <c r="L197" i="2"/>
  <c r="K197" i="2"/>
  <c r="I197" i="2"/>
  <c r="E197" i="2"/>
  <c r="G197" i="2" s="1"/>
  <c r="L195" i="2"/>
  <c r="K195" i="2"/>
  <c r="I195" i="2"/>
  <c r="E195" i="2"/>
  <c r="G195" i="2" s="1"/>
  <c r="L194" i="2"/>
  <c r="K194" i="2"/>
  <c r="I194" i="2"/>
  <c r="E194" i="2"/>
  <c r="G194" i="2" s="1"/>
  <c r="L193" i="2"/>
  <c r="K193" i="2"/>
  <c r="I193" i="2"/>
  <c r="E193" i="2"/>
  <c r="G193" i="2" s="1"/>
  <c r="L192" i="2"/>
  <c r="K192" i="2"/>
  <c r="I192" i="2"/>
  <c r="E192" i="2"/>
  <c r="G192" i="2" s="1"/>
  <c r="L191" i="2"/>
  <c r="K191" i="2"/>
  <c r="I191" i="2"/>
  <c r="E191" i="2"/>
  <c r="G191" i="2" s="1"/>
  <c r="L190" i="2"/>
  <c r="K190" i="2"/>
  <c r="I190" i="2"/>
  <c r="E190" i="2"/>
  <c r="G190" i="2" s="1"/>
  <c r="L189" i="2"/>
  <c r="K189" i="2"/>
  <c r="I189" i="2"/>
  <c r="E189" i="2"/>
  <c r="G189" i="2" s="1"/>
  <c r="L188" i="2"/>
  <c r="K188" i="2"/>
  <c r="I188" i="2"/>
  <c r="E188" i="2"/>
  <c r="G188" i="2" s="1"/>
  <c r="K187" i="2"/>
  <c r="I187" i="2"/>
  <c r="E187" i="2"/>
  <c r="G187" i="2" s="1"/>
  <c r="K86" i="2"/>
  <c r="I86" i="2"/>
  <c r="E86" i="2"/>
  <c r="K88" i="2"/>
  <c r="I88" i="2"/>
  <c r="E88" i="2"/>
  <c r="G88" i="2" s="1"/>
  <c r="K89" i="2"/>
  <c r="I89" i="2"/>
  <c r="E89" i="2"/>
  <c r="G89" i="2" s="1"/>
  <c r="K98" i="2"/>
  <c r="I98" i="2"/>
  <c r="E98" i="2"/>
  <c r="G98" i="2" s="1"/>
  <c r="M98" i="2" s="1"/>
  <c r="E12" i="2"/>
  <c r="G12" i="2" s="1"/>
  <c r="I12" i="2"/>
  <c r="K12" i="2"/>
  <c r="L12" i="2"/>
  <c r="E13" i="2"/>
  <c r="G13" i="2" s="1"/>
  <c r="I13" i="2"/>
  <c r="K13" i="2"/>
  <c r="E18" i="2"/>
  <c r="G18" i="2" s="1"/>
  <c r="I18" i="2"/>
  <c r="K18" i="2"/>
  <c r="L18" i="2"/>
  <c r="E20" i="2"/>
  <c r="G20" i="2" s="1"/>
  <c r="I20" i="2"/>
  <c r="K20" i="2"/>
  <c r="E21" i="2"/>
  <c r="G21" i="2" s="1"/>
  <c r="I21" i="2"/>
  <c r="K21" i="2"/>
  <c r="L21" i="2"/>
  <c r="E22" i="2"/>
  <c r="G22" i="2" s="1"/>
  <c r="I22" i="2"/>
  <c r="K22" i="2"/>
  <c r="L22" i="2"/>
  <c r="E23" i="2"/>
  <c r="G23" i="2" s="1"/>
  <c r="I23" i="2"/>
  <c r="K23" i="2"/>
  <c r="L23" i="2"/>
  <c r="E24" i="2"/>
  <c r="G24" i="2" s="1"/>
  <c r="I24" i="2"/>
  <c r="K24" i="2"/>
  <c r="L24" i="2"/>
  <c r="E25" i="2"/>
  <c r="G25" i="2" s="1"/>
  <c r="I25" i="2"/>
  <c r="K25" i="2"/>
  <c r="L25" i="2"/>
  <c r="E27" i="2"/>
  <c r="K27" i="2"/>
  <c r="E28" i="2"/>
  <c r="G28" i="2" s="1"/>
  <c r="I28" i="2"/>
  <c r="K28" i="2"/>
  <c r="L28" i="2"/>
  <c r="E29" i="2"/>
  <c r="G29" i="2" s="1"/>
  <c r="I29" i="2"/>
  <c r="K29" i="2"/>
  <c r="L29" i="2"/>
  <c r="E30" i="2"/>
  <c r="G30" i="2" s="1"/>
  <c r="I30" i="2"/>
  <c r="K30" i="2"/>
  <c r="M30" i="2" s="1"/>
  <c r="L30" i="2"/>
  <c r="E31" i="2"/>
  <c r="G31" i="2" s="1"/>
  <c r="I31" i="2"/>
  <c r="K31" i="2"/>
  <c r="M31" i="2" s="1"/>
  <c r="L31" i="2"/>
  <c r="E32" i="2"/>
  <c r="G32" i="2" s="1"/>
  <c r="I32" i="2"/>
  <c r="K32" i="2"/>
  <c r="L32" i="2"/>
  <c r="E33" i="2"/>
  <c r="L35" i="2"/>
  <c r="L36" i="2"/>
  <c r="L37" i="2"/>
  <c r="L38" i="2"/>
  <c r="L39" i="2"/>
  <c r="E87" i="2"/>
  <c r="G87" i="2"/>
  <c r="I87" i="2"/>
  <c r="K87" i="2"/>
  <c r="E99" i="2"/>
  <c r="G99" i="2" s="1"/>
  <c r="I99" i="2"/>
  <c r="K99" i="2"/>
  <c r="E112" i="2"/>
  <c r="G112" i="2" s="1"/>
  <c r="I112" i="2"/>
  <c r="K112" i="2"/>
  <c r="L112" i="2"/>
  <c r="G227" i="2"/>
  <c r="I227" i="2"/>
  <c r="K227" i="2"/>
  <c r="E228" i="2"/>
  <c r="G228" i="2" s="1"/>
  <c r="I228" i="2"/>
  <c r="K228" i="2"/>
  <c r="L228" i="2"/>
  <c r="E229" i="2"/>
  <c r="G229" i="2" s="1"/>
  <c r="I229" i="2"/>
  <c r="K229" i="2"/>
  <c r="L229" i="2"/>
  <c r="E230" i="2"/>
  <c r="G230" i="2" s="1"/>
  <c r="I230" i="2"/>
  <c r="K230" i="2"/>
  <c r="L230" i="2"/>
  <c r="E231" i="2"/>
  <c r="G231" i="2" s="1"/>
  <c r="I231" i="2"/>
  <c r="K231" i="2"/>
  <c r="L231" i="2"/>
  <c r="E232" i="2"/>
  <c r="G232" i="2" s="1"/>
  <c r="I232" i="2"/>
  <c r="K232" i="2"/>
  <c r="L232" i="2"/>
  <c r="E233" i="2"/>
  <c r="G233" i="2" s="1"/>
  <c r="I233" i="2"/>
  <c r="K233" i="2"/>
  <c r="L233" i="2"/>
  <c r="E235" i="2"/>
  <c r="G235" i="2" s="1"/>
  <c r="I235" i="2"/>
  <c r="K235" i="2"/>
  <c r="E236" i="2"/>
  <c r="G236" i="2" s="1"/>
  <c r="I236" i="2"/>
  <c r="K236" i="2"/>
  <c r="L236" i="2"/>
  <c r="E237" i="2"/>
  <c r="G237" i="2" s="1"/>
  <c r="I237" i="2"/>
  <c r="K237" i="2"/>
  <c r="L237" i="2"/>
  <c r="E238" i="2"/>
  <c r="G238" i="2" s="1"/>
  <c r="I238" i="2"/>
  <c r="K238" i="2"/>
  <c r="L238" i="2"/>
  <c r="E239" i="2"/>
  <c r="G239" i="2" s="1"/>
  <c r="I239" i="2"/>
  <c r="K239" i="2"/>
  <c r="L239" i="2"/>
  <c r="E240" i="2"/>
  <c r="G240" i="2" s="1"/>
  <c r="M240" i="2" s="1"/>
  <c r="L240" i="2"/>
  <c r="E241" i="2"/>
  <c r="G241" i="2" s="1"/>
  <c r="I241" i="2"/>
  <c r="K241" i="2"/>
  <c r="L241" i="2"/>
  <c r="E243" i="2"/>
  <c r="G243" i="2" s="1"/>
  <c r="I243" i="2"/>
  <c r="K243" i="2"/>
  <c r="E244" i="2"/>
  <c r="G244" i="2"/>
  <c r="I244" i="2"/>
  <c r="K244" i="2"/>
  <c r="L244" i="2"/>
  <c r="E245" i="2"/>
  <c r="G245" i="2" s="1"/>
  <c r="I245" i="2"/>
  <c r="K245" i="2"/>
  <c r="L245" i="2"/>
  <c r="E246" i="2"/>
  <c r="G246" i="2" s="1"/>
  <c r="I246" i="2"/>
  <c r="K246" i="2"/>
  <c r="L246" i="2"/>
  <c r="E247" i="2"/>
  <c r="G247" i="2" s="1"/>
  <c r="I247" i="2"/>
  <c r="K247" i="2"/>
  <c r="L247" i="2"/>
  <c r="E248" i="2"/>
  <c r="G248" i="2" s="1"/>
  <c r="I248" i="2"/>
  <c r="K248" i="2"/>
  <c r="E249" i="2"/>
  <c r="G249" i="2" s="1"/>
  <c r="I249" i="2"/>
  <c r="K249" i="2"/>
  <c r="L88" i="2"/>
  <c r="L98" i="2"/>
  <c r="G86" i="2"/>
  <c r="L89" i="2"/>
  <c r="L99" i="2"/>
  <c r="L86" i="2"/>
  <c r="L101" i="2"/>
  <c r="L100" i="2"/>
  <c r="L87" i="2"/>
  <c r="L111" i="2"/>
  <c r="L27" i="2"/>
  <c r="L57" i="2"/>
  <c r="L235" i="2"/>
  <c r="L132" i="2"/>
  <c r="L103" i="2"/>
  <c r="L75" i="2"/>
  <c r="L91" i="2"/>
  <c r="M238" i="2"/>
  <c r="L156" i="2"/>
  <c r="L20" i="2"/>
  <c r="L243" i="2"/>
  <c r="L227" i="2"/>
  <c r="L43" i="2"/>
  <c r="L74" i="2"/>
  <c r="L187" i="2"/>
  <c r="M169" i="2" l="1"/>
  <c r="M172" i="2"/>
  <c r="M144" i="2"/>
  <c r="M27" i="2"/>
  <c r="M203" i="2"/>
  <c r="M206" i="2"/>
  <c r="M213" i="2"/>
  <c r="M210" i="2"/>
  <c r="M126" i="2"/>
  <c r="M129" i="2"/>
  <c r="M211" i="2"/>
  <c r="L211" i="2" s="1"/>
  <c r="M124" i="2"/>
  <c r="M127" i="2"/>
  <c r="M130" i="2"/>
  <c r="K33" i="2"/>
  <c r="K34" i="2" s="1"/>
  <c r="K35" i="2" s="1"/>
  <c r="M155" i="2"/>
  <c r="M170" i="2"/>
  <c r="M54" i="2"/>
  <c r="M42" i="2"/>
  <c r="M62" i="2"/>
  <c r="M125" i="2"/>
  <c r="M139" i="2"/>
  <c r="L145" i="2"/>
  <c r="M133" i="2"/>
  <c r="I145" i="2"/>
  <c r="I146" i="2" s="1"/>
  <c r="I147" i="2" s="1"/>
  <c r="M15" i="2"/>
  <c r="M59" i="2"/>
  <c r="M208" i="2"/>
  <c r="M212" i="2"/>
  <c r="M81" i="2"/>
  <c r="M16" i="2"/>
  <c r="M162" i="2"/>
  <c r="M195" i="2"/>
  <c r="M199" i="2"/>
  <c r="M106" i="2"/>
  <c r="M53" i="2"/>
  <c r="M244" i="2"/>
  <c r="M239" i="2"/>
  <c r="M23" i="2"/>
  <c r="M110" i="2"/>
  <c r="M51" i="2"/>
  <c r="M28" i="2"/>
  <c r="M249" i="2"/>
  <c r="M107" i="2"/>
  <c r="M166" i="2"/>
  <c r="M173" i="2"/>
  <c r="M214" i="2"/>
  <c r="M134" i="2"/>
  <c r="M94" i="2"/>
  <c r="M52" i="2"/>
  <c r="M228" i="2"/>
  <c r="M87" i="2"/>
  <c r="M32" i="2"/>
  <c r="M18" i="2"/>
  <c r="M167" i="2"/>
  <c r="M142" i="2"/>
  <c r="M88" i="2"/>
  <c r="M198" i="2"/>
  <c r="M135" i="2"/>
  <c r="M45" i="2"/>
  <c r="G175" i="2"/>
  <c r="G177" i="2" s="1"/>
  <c r="M165" i="2"/>
  <c r="M243" i="2"/>
  <c r="M241" i="2"/>
  <c r="M236" i="2"/>
  <c r="M89" i="2"/>
  <c r="M86" i="2"/>
  <c r="M193" i="2"/>
  <c r="M201" i="2"/>
  <c r="M75" i="2"/>
  <c r="M83" i="2"/>
  <c r="M85" i="2"/>
  <c r="M93" i="2"/>
  <c r="M55" i="2"/>
  <c r="M58" i="2"/>
  <c r="M61" i="2"/>
  <c r="K145" i="2"/>
  <c r="K146" i="2" s="1"/>
  <c r="K147" i="2" s="1"/>
  <c r="M128" i="2"/>
  <c r="M140" i="2"/>
  <c r="M141" i="2"/>
  <c r="M160" i="2"/>
  <c r="M247" i="2"/>
  <c r="M230" i="2"/>
  <c r="M202" i="2"/>
  <c r="M205" i="2"/>
  <c r="M77" i="2"/>
  <c r="M80" i="2"/>
  <c r="M92" i="2"/>
  <c r="M103" i="2"/>
  <c r="M47" i="2"/>
  <c r="M48" i="2"/>
  <c r="M57" i="2"/>
  <c r="M50" i="2"/>
  <c r="K175" i="2"/>
  <c r="K176" i="2" s="1"/>
  <c r="L175" i="2"/>
  <c r="M246" i="2"/>
  <c r="M227" i="2"/>
  <c r="M99" i="2"/>
  <c r="M22" i="2"/>
  <c r="M21" i="2"/>
  <c r="I215" i="2"/>
  <c r="I216" i="2" s="1"/>
  <c r="I217" i="2" s="1"/>
  <c r="M189" i="2"/>
  <c r="M191" i="2"/>
  <c r="M200" i="2"/>
  <c r="M100" i="2"/>
  <c r="M101" i="2"/>
  <c r="M84" i="2"/>
  <c r="M105" i="2"/>
  <c r="M60" i="2"/>
  <c r="M44" i="2"/>
  <c r="M17" i="2"/>
  <c r="M137" i="2"/>
  <c r="M157" i="2"/>
  <c r="M158" i="2"/>
  <c r="M164" i="2"/>
  <c r="M237" i="2"/>
  <c r="M235" i="2"/>
  <c r="M24" i="2"/>
  <c r="M190" i="2"/>
  <c r="M192" i="2"/>
  <c r="M194" i="2"/>
  <c r="M197" i="2"/>
  <c r="M204" i="2"/>
  <c r="M207" i="2"/>
  <c r="M76" i="2"/>
  <c r="M91" i="2"/>
  <c r="M136" i="2"/>
  <c r="M154" i="2"/>
  <c r="M156" i="2"/>
  <c r="I175" i="2"/>
  <c r="I176" i="2" s="1"/>
  <c r="M163" i="2"/>
  <c r="M174" i="2"/>
  <c r="M232" i="2"/>
  <c r="M25" i="2"/>
  <c r="G63" i="2"/>
  <c r="G65" i="2" s="1"/>
  <c r="L33" i="2"/>
  <c r="M46" i="2"/>
  <c r="M132" i="2"/>
  <c r="M245" i="2"/>
  <c r="M112" i="2"/>
  <c r="M12" i="2"/>
  <c r="K215" i="2"/>
  <c r="M188" i="2"/>
  <c r="M96" i="2"/>
  <c r="L63" i="2"/>
  <c r="M159" i="2"/>
  <c r="M229" i="2"/>
  <c r="I250" i="2"/>
  <c r="I33" i="2"/>
  <c r="I34" i="2" s="1"/>
  <c r="M13" i="2"/>
  <c r="K113" i="2"/>
  <c r="M74" i="2"/>
  <c r="I113" i="2"/>
  <c r="K250" i="2"/>
  <c r="J39" i="1" s="1"/>
  <c r="M79" i="2"/>
  <c r="M233" i="2"/>
  <c r="G250" i="2"/>
  <c r="J37" i="1" s="1"/>
  <c r="M29" i="2"/>
  <c r="G33" i="2"/>
  <c r="G35" i="2" s="1"/>
  <c r="I63" i="2"/>
  <c r="M171" i="2"/>
  <c r="G113" i="2"/>
  <c r="G115" i="2" s="1"/>
  <c r="K63" i="2"/>
  <c r="M248" i="2"/>
  <c r="M231" i="2"/>
  <c r="M20" i="2"/>
  <c r="G215" i="2"/>
  <c r="G217" i="2" s="1"/>
  <c r="M187" i="2"/>
  <c r="M95" i="2"/>
  <c r="M143" i="2"/>
  <c r="G145" i="2"/>
  <c r="G147" i="2" s="1"/>
  <c r="M43" i="2"/>
  <c r="O176" i="2" l="1"/>
  <c r="K177" i="2"/>
  <c r="M250" i="2"/>
  <c r="M176" i="2"/>
  <c r="M145" i="2"/>
  <c r="M63" i="2"/>
  <c r="K64" i="2"/>
  <c r="K65" i="2" s="1"/>
  <c r="I177" i="2"/>
  <c r="K216" i="2"/>
  <c r="K217" i="2" s="1"/>
  <c r="M215" i="2"/>
  <c r="O147" i="2"/>
  <c r="I64" i="2"/>
  <c r="I65" i="2" s="1"/>
  <c r="M146" i="2"/>
  <c r="O146" i="2"/>
  <c r="I35" i="2"/>
  <c r="O35" i="2" s="1"/>
  <c r="M33" i="2"/>
  <c r="P39" i="1"/>
  <c r="I114" i="2"/>
  <c r="I115" i="2" s="1"/>
  <c r="K114" i="2"/>
  <c r="O113" i="2"/>
  <c r="M113" i="2"/>
  <c r="M175" i="2"/>
  <c r="P176" i="2" l="1"/>
  <c r="O34" i="2"/>
  <c r="O177" i="2"/>
  <c r="M34" i="2"/>
  <c r="M35" i="2" s="1"/>
  <c r="M177" i="2"/>
  <c r="C178" i="2" s="1"/>
  <c r="I178" i="2" s="1"/>
  <c r="I179" i="2" s="1"/>
  <c r="I181" i="2" s="1"/>
  <c r="P146" i="2"/>
  <c r="J44" i="1"/>
  <c r="Z36" i="1"/>
  <c r="D44" i="1" s="1"/>
  <c r="O216" i="2"/>
  <c r="M216" i="2"/>
  <c r="M217" i="2" s="1"/>
  <c r="O65" i="2"/>
  <c r="P113" i="2"/>
  <c r="O64" i="2"/>
  <c r="M64" i="2"/>
  <c r="O217" i="2"/>
  <c r="O114" i="2"/>
  <c r="M114" i="2"/>
  <c r="K115" i="2"/>
  <c r="M147" i="2"/>
  <c r="P114" i="2" l="1"/>
  <c r="P34" i="2"/>
  <c r="P177" i="2"/>
  <c r="O115" i="2"/>
  <c r="P64" i="2"/>
  <c r="M65" i="2"/>
  <c r="M115" i="2"/>
  <c r="P217" i="2"/>
  <c r="C218" i="2"/>
  <c r="C36" i="2"/>
  <c r="P35" i="2"/>
  <c r="C148" i="2"/>
  <c r="P147" i="2"/>
  <c r="G178" i="2"/>
  <c r="G179" i="2" s="1"/>
  <c r="G181" i="2" s="1"/>
  <c r="K178" i="2"/>
  <c r="P216" i="2"/>
  <c r="P115" i="2" l="1"/>
  <c r="C116" i="2"/>
  <c r="C66" i="2"/>
  <c r="P65" i="2"/>
  <c r="I148" i="2"/>
  <c r="I149" i="2" s="1"/>
  <c r="I151" i="2" s="1"/>
  <c r="I221" i="2" s="1"/>
  <c r="K148" i="2"/>
  <c r="G148" i="2"/>
  <c r="G149" i="2" s="1"/>
  <c r="G151" i="2" s="1"/>
  <c r="G221" i="2" s="1"/>
  <c r="G36" i="2"/>
  <c r="G37" i="2" s="1"/>
  <c r="G39" i="2" s="1"/>
  <c r="K36" i="2"/>
  <c r="I36" i="2"/>
  <c r="I37" i="2" s="1"/>
  <c r="I39" i="2" s="1"/>
  <c r="O178" i="2"/>
  <c r="M178" i="2"/>
  <c r="K179" i="2"/>
  <c r="G218" i="2"/>
  <c r="G219" i="2" s="1"/>
  <c r="I218" i="2"/>
  <c r="I219" i="2" s="1"/>
  <c r="K218" i="2"/>
  <c r="G222" i="2" l="1"/>
  <c r="O148" i="2"/>
  <c r="M148" i="2"/>
  <c r="K149" i="2"/>
  <c r="P178" i="2"/>
  <c r="M179" i="2"/>
  <c r="M36" i="2"/>
  <c r="O36" i="2"/>
  <c r="K37" i="2"/>
  <c r="K181" i="2"/>
  <c r="O181" i="2" s="1"/>
  <c r="O179" i="2"/>
  <c r="O218" i="2"/>
  <c r="M218" i="2"/>
  <c r="K219" i="2"/>
  <c r="G116" i="2"/>
  <c r="G117" i="2" s="1"/>
  <c r="I116" i="2"/>
  <c r="I117" i="2" s="1"/>
  <c r="K116" i="2"/>
  <c r="G66" i="2"/>
  <c r="G67" i="2" s="1"/>
  <c r="G69" i="2" s="1"/>
  <c r="G119" i="2" s="1"/>
  <c r="K66" i="2"/>
  <c r="I66" i="2"/>
  <c r="I67" i="2" s="1"/>
  <c r="I69" i="2" s="1"/>
  <c r="I119" i="2" s="1"/>
  <c r="I222" i="2"/>
  <c r="I120" i="2" l="1"/>
  <c r="G120" i="2"/>
  <c r="O116" i="2"/>
  <c r="M116" i="2"/>
  <c r="K117" i="2"/>
  <c r="P36" i="2"/>
  <c r="M37" i="2"/>
  <c r="M181" i="2"/>
  <c r="P179" i="2"/>
  <c r="K151" i="2"/>
  <c r="O149" i="2"/>
  <c r="K39" i="2"/>
  <c r="O39" i="2" s="1"/>
  <c r="O37" i="2"/>
  <c r="O66" i="2"/>
  <c r="M66" i="2"/>
  <c r="K67" i="2"/>
  <c r="P148" i="2"/>
  <c r="M149" i="2"/>
  <c r="O219" i="2"/>
  <c r="P218" i="2"/>
  <c r="M219" i="2"/>
  <c r="P181" i="2" l="1"/>
  <c r="J23" i="1"/>
  <c r="M151" i="2"/>
  <c r="P149" i="2"/>
  <c r="M39" i="2"/>
  <c r="P37" i="2"/>
  <c r="K69" i="2"/>
  <c r="O67" i="2"/>
  <c r="O151" i="2"/>
  <c r="K221" i="2"/>
  <c r="P66" i="2"/>
  <c r="M67" i="2"/>
  <c r="P219" i="2"/>
  <c r="P116" i="2"/>
  <c r="M117" i="2"/>
  <c r="D22" i="1" l="1"/>
  <c r="J22" i="1"/>
  <c r="J20" i="1"/>
  <c r="P39" i="2"/>
  <c r="D20" i="1"/>
  <c r="O69" i="2"/>
  <c r="K119" i="2"/>
  <c r="M69" i="2"/>
  <c r="D21" i="1" s="1"/>
  <c r="P67" i="2"/>
  <c r="O221" i="2"/>
  <c r="M221" i="2"/>
  <c r="K222" i="2"/>
  <c r="O222" i="2" s="1"/>
  <c r="P151" i="2"/>
  <c r="J21" i="1" l="1"/>
  <c r="P23" i="1" s="1"/>
  <c r="P69" i="2"/>
  <c r="O119" i="2"/>
  <c r="M119" i="2"/>
  <c r="K120" i="2"/>
  <c r="O120" i="2" s="1"/>
  <c r="P221" i="2"/>
  <c r="M222" i="2"/>
  <c r="D27" i="1" s="1"/>
  <c r="P119" i="2" l="1"/>
  <c r="M120" i="2"/>
  <c r="D26" i="1" s="1"/>
  <c r="J42" i="1"/>
  <c r="J27" i="1"/>
  <c r="P222" i="2"/>
  <c r="J26" i="1" l="1"/>
  <c r="P32" i="1" s="1"/>
  <c r="P120" i="2"/>
  <c r="J43" i="1" l="1"/>
  <c r="P44" i="1" s="1"/>
  <c r="J46" i="1" s="1"/>
  <c r="P46" i="1" l="1"/>
  <c r="P48" i="1" s="1"/>
</calcChain>
</file>

<file path=xl/comments1.xml><?xml version="1.0" encoding="utf-8"?>
<comments xmlns="http://schemas.openxmlformats.org/spreadsheetml/2006/main">
  <authors>
    <author>Ulysses Gatdula</author>
    <author>Emmanuel Censon</author>
  </authors>
  <commentList>
    <comment ref="E36" authorId="0" shapeId="0">
      <text>
        <r>
          <rPr>
            <b/>
            <sz val="9"/>
            <color indexed="10"/>
            <rFont val="Tahoma"/>
            <family val="2"/>
          </rPr>
          <t>Always confirm Tax Rate for City/Zip Code</t>
        </r>
      </text>
    </comment>
    <comment ref="U46" authorId="1" shapeId="0">
      <text>
        <r>
          <rPr>
            <b/>
            <sz val="9"/>
            <color indexed="81"/>
            <rFont val="Times New Roman"/>
            <family val="1"/>
          </rPr>
          <t xml:space="preserve">ENTER CONTRACTOR BOND % ON THE YELLOW BOX
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b/>
            <sz val="12"/>
            <color indexed="10"/>
            <rFont val="Times New Roman"/>
            <family val="1"/>
          </rPr>
          <t>MAX ALLOWED = 2%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b/>
            <sz val="9"/>
            <color indexed="81"/>
            <rFont val="Times New Roman"/>
            <family val="1"/>
          </rPr>
          <t xml:space="preserve">ENTER:
 </t>
        </r>
        <r>
          <rPr>
            <sz val="9"/>
            <color indexed="81"/>
            <rFont val="Times New Roman"/>
            <family val="1"/>
          </rPr>
          <t xml:space="preserve">1.00 IF 1% ,
 1.25 IF 1.25%
</t>
        </r>
      </text>
    </comment>
  </commentList>
</comments>
</file>

<file path=xl/sharedStrings.xml><?xml version="1.0" encoding="utf-8"?>
<sst xmlns="http://schemas.openxmlformats.org/spreadsheetml/2006/main" count="189" uniqueCount="111">
  <si>
    <t>Date:</t>
  </si>
  <si>
    <t xml:space="preserve">Project Name: </t>
  </si>
  <si>
    <t>Contract Number:</t>
  </si>
  <si>
    <t>Description of Work:</t>
  </si>
  <si>
    <t>Subtotal A:</t>
  </si>
  <si>
    <t>Subtotal B:</t>
  </si>
  <si>
    <t>Subtotal C:</t>
  </si>
  <si>
    <t>Total:</t>
  </si>
  <si>
    <t>calendar days.</t>
  </si>
  <si>
    <t>Date</t>
  </si>
  <si>
    <t>Subtotal D:</t>
  </si>
  <si>
    <t>LABOR</t>
  </si>
  <si>
    <t>MATERIAL</t>
  </si>
  <si>
    <t>DESCRIPTION</t>
  </si>
  <si>
    <t>TOTAL COST</t>
  </si>
  <si>
    <t>Sub Total</t>
  </si>
  <si>
    <t>Material</t>
  </si>
  <si>
    <t>Labor</t>
  </si>
  <si>
    <t>LOS ANGELES COMMUNITY COLLEGE DISTRICT</t>
  </si>
  <si>
    <t>DEPARTMENT OF FACILITIES PLANNING AND DEVELOPMENT</t>
  </si>
  <si>
    <t>SUSTAINABLE BUILDING PROGRAM</t>
  </si>
  <si>
    <t>the Milestones and/or Contract Time by</t>
  </si>
  <si>
    <r>
      <t xml:space="preserve">Material </t>
    </r>
    <r>
      <rPr>
        <sz val="6"/>
        <rFont val="Arial"/>
        <family val="2"/>
      </rPr>
      <t>(See attached supporting documentation.)</t>
    </r>
  </si>
  <si>
    <r>
      <t xml:space="preserve">Labor </t>
    </r>
    <r>
      <rPr>
        <sz val="6"/>
        <rFont val="Arial"/>
        <family val="2"/>
      </rPr>
      <t>(includes Fringe Benefits from Project Labor Agreement)</t>
    </r>
  </si>
  <si>
    <t>included above</t>
  </si>
  <si>
    <r>
      <t xml:space="preserve">Construction Equipment </t>
    </r>
    <r>
      <rPr>
        <sz val="6"/>
        <rFont val="Arial"/>
        <family val="2"/>
      </rPr>
      <t>(see attached supporting documentation)</t>
    </r>
  </si>
  <si>
    <t>Overhead &amp; Profit 5% of Subtotal A</t>
  </si>
  <si>
    <t>Overhead &amp; Profit 5% of Subtotal B</t>
  </si>
  <si>
    <t>E.</t>
  </si>
  <si>
    <t>Total = (A + B + C + D + E)</t>
  </si>
  <si>
    <t>Subtotal E:</t>
  </si>
  <si>
    <t>EQUIPMENT</t>
  </si>
  <si>
    <t>Quantity</t>
  </si>
  <si>
    <t>UM</t>
  </si>
  <si>
    <t>Unit MH</t>
  </si>
  <si>
    <t>Total MH</t>
  </si>
  <si>
    <t>MH Rate</t>
  </si>
  <si>
    <t>Total Labor</t>
  </si>
  <si>
    <t>Unit Cost</t>
  </si>
  <si>
    <t>Total Material</t>
  </si>
  <si>
    <t>Cost/UM</t>
  </si>
  <si>
    <t>Equipment</t>
  </si>
  <si>
    <t>SUBTIER CONTRACTOR'S COST</t>
  </si>
  <si>
    <t xml:space="preserve">  </t>
  </si>
  <si>
    <t xml:space="preserve"> </t>
  </si>
  <si>
    <t>CONTRACTOR COST</t>
  </si>
  <si>
    <t>SUB CONTRACTOR'S COST</t>
  </si>
  <si>
    <t>Total 
Equipm't</t>
  </si>
  <si>
    <t>TOTAL COST -  General Contractor</t>
  </si>
  <si>
    <t>Overhead and Profit</t>
  </si>
  <si>
    <t>A.</t>
  </si>
  <si>
    <t xml:space="preserve">B. </t>
  </si>
  <si>
    <t>C.</t>
  </si>
  <si>
    <t xml:space="preserve">General Contractor's Cost </t>
  </si>
  <si>
    <t xml:space="preserve">D. </t>
  </si>
  <si>
    <t>General Contractor's Overhead and Profit</t>
  </si>
  <si>
    <t xml:space="preserve">Overhead and Profit </t>
  </si>
  <si>
    <t>N/A</t>
  </si>
  <si>
    <r>
      <rPr>
        <sz val="10"/>
        <rFont val="Cambria"/>
        <family val="1"/>
      </rPr>
      <t>Bond</t>
    </r>
    <r>
      <rPr>
        <sz val="10"/>
        <color indexed="10"/>
        <rFont val="Cambria"/>
        <family val="1"/>
      </rPr>
      <t>- not allowed per GC 7.7.3.8</t>
    </r>
  </si>
  <si>
    <t xml:space="preserve">Overhead and Profit  on Sub Tier </t>
  </si>
  <si>
    <t>Subtier Contractor's Cost (includes Subtier Contractor Overhead  &amp; Profit 15%)</t>
  </si>
  <si>
    <t>Subcontractor's Cost (includes Subcontractor Overhead &amp; Profit 15%)</t>
  </si>
  <si>
    <r>
      <t>From:</t>
    </r>
    <r>
      <rPr>
        <sz val="9"/>
        <rFont val="Arial"/>
        <family val="2"/>
      </rPr>
      <t xml:space="preserve"> (Contractor or Design)</t>
    </r>
  </si>
  <si>
    <t>College:</t>
  </si>
  <si>
    <t>Signature</t>
  </si>
  <si>
    <t>DSA Number:</t>
  </si>
  <si>
    <r>
      <t xml:space="preserve">To: </t>
    </r>
    <r>
      <rPr>
        <sz val="9"/>
        <rFont val="Arial"/>
        <family val="2"/>
      </rPr>
      <t>(Program Manager)</t>
    </r>
  </si>
  <si>
    <t>Subcontractor 1</t>
  </si>
  <si>
    <t>Subcontractor 2</t>
  </si>
  <si>
    <t>Print Name &amp; Title (General Contractor)</t>
  </si>
  <si>
    <t>Bond at</t>
  </si>
  <si>
    <t>SUB CONTRACTOR'S  2 COST</t>
  </si>
  <si>
    <t>SUBTIER CONTRACTOR   COST</t>
  </si>
  <si>
    <t xml:space="preserve">Project Number: </t>
  </si>
  <si>
    <t>Task Order Number:</t>
  </si>
  <si>
    <t>CHANGE ORDER REQUEST (COR)</t>
  </si>
  <si>
    <t xml:space="preserve"> COR NO:</t>
  </si>
  <si>
    <t>The request would</t>
  </si>
  <si>
    <t>The request does NOT affect the Milestones and/or Contract Time.</t>
  </si>
  <si>
    <t>Change Order Request - Detail</t>
  </si>
  <si>
    <t>The following is an itemized QUOTATION regarding requested modifications to the contract documents</t>
  </si>
  <si>
    <t>COP No.:</t>
  </si>
  <si>
    <t>Firm 1 (Subtier 1 to Subcontractor 1)</t>
  </si>
  <si>
    <t>Firm 2 (Subtier 2 to Subcontractor 1)</t>
  </si>
  <si>
    <t>Firm 4 (Subtier 1 to Subcontractor 2)</t>
  </si>
  <si>
    <t>Firm 5 (Subtier 2 to Subcontractor 2)</t>
  </si>
  <si>
    <t>Sales tax</t>
  </si>
  <si>
    <t>East Los Angeles College</t>
  </si>
  <si>
    <t>West Los Angeles College</t>
  </si>
  <si>
    <t>Los Angeles Harbor College</t>
  </si>
  <si>
    <t>Los Angeles Mission College</t>
  </si>
  <si>
    <t>Los Angeles Pierce College</t>
  </si>
  <si>
    <t>Los Angeles Southwest College</t>
  </si>
  <si>
    <t>Los Angeles Trade Tech College</t>
  </si>
  <si>
    <t>Los Angeles Valley College</t>
  </si>
  <si>
    <t>South Gate Educational Center</t>
  </si>
  <si>
    <t>Los Angeles City College</t>
  </si>
  <si>
    <t xml:space="preserve">Taxes at </t>
  </si>
  <si>
    <t xml:space="preserve">% of Material </t>
  </si>
  <si>
    <t>Payroll Taxes &amp; Insurances at 9.00 % of Labor</t>
  </si>
  <si>
    <t>1111 Figueroa Place, Wilmington, CA 90744</t>
  </si>
  <si>
    <t>2340 Firestone Blvd, South Gate, CA 90280</t>
  </si>
  <si>
    <t>1301 Avenida Cesar Chavez, Monterey Park, CA 91754</t>
  </si>
  <si>
    <t>855 N Vermont Ave, Los Angeles, CA 90029</t>
  </si>
  <si>
    <t>9000 Overland Avenue, Culver City, CA 90230</t>
  </si>
  <si>
    <t>13356 Eldridge Avenue, Sylmar, CA 91342</t>
  </si>
  <si>
    <t>6201 Winnetka Ave., Woodland Hills, CA 91371</t>
  </si>
  <si>
    <t>1600 West Imperial Highway, Los Angeles, CA 90047</t>
  </si>
  <si>
    <t>400 W Washington Blvd, Los Angeles, CA 90015</t>
  </si>
  <si>
    <t>5800 Fulton Ave, Valley Glen, CA 91401</t>
  </si>
  <si>
    <t>https://www.cdtfa.ca.gov/taxes-and-fees/rates.aspx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</si>
</sst>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&quot;$&quot;* #,##0.00_);_(&quot;$&quot;* \(#,##0.00\);_(&quot;$&quot;* &quot;-&quot;_);_(@_)"/>
    <numFmt numFmtId="168" formatCode="_(* #,##0_);_(* \(#,##0\);_(* &quot;-&quot;??_);_(@_)"/>
    <numFmt numFmtId="169" formatCode="_(* #,##0.000_);_(* \(#,##0.000\);_(* &quot;-&quot;??_);_(@_)"/>
    <numFmt numFmtId="170" formatCode="0.00_);[Red]\(0.00\)"/>
    <numFmt numFmtId="171" formatCode="##0.00\ &quot;%&quot;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10"/>
      <name val="Cambria"/>
      <family val="1"/>
    </font>
    <font>
      <b/>
      <sz val="9"/>
      <name val="Arial"/>
      <family val="2"/>
    </font>
    <font>
      <sz val="10"/>
      <color indexed="10"/>
      <name val="Cambria"/>
      <family val="1"/>
    </font>
    <font>
      <sz val="9"/>
      <name val="Cambria"/>
      <family val="1"/>
    </font>
    <font>
      <sz val="8"/>
      <name val="Cambria"/>
      <family val="1"/>
    </font>
    <font>
      <sz val="8"/>
      <color indexed="10"/>
      <name val="Cambria"/>
      <family val="1"/>
    </font>
    <font>
      <b/>
      <sz val="9"/>
      <color indexed="81"/>
      <name val="Times New Roman"/>
      <family val="1"/>
    </font>
    <font>
      <sz val="9"/>
      <color indexed="81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Arial"/>
      <family val="2"/>
    </font>
    <font>
      <b/>
      <u/>
      <sz val="18"/>
      <name val="Arial"/>
      <family val="2"/>
    </font>
    <font>
      <b/>
      <sz val="14"/>
      <name val="Arial Black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FFCC"/>
      <name val="Cambria"/>
      <family val="1"/>
    </font>
    <font>
      <sz val="11"/>
      <color theme="0"/>
      <name val="Cambria"/>
      <family val="1"/>
    </font>
    <font>
      <b/>
      <sz val="10"/>
      <color theme="9" tint="-0.499984740745262"/>
      <name val="Cambria"/>
      <family val="1"/>
    </font>
    <font>
      <sz val="10"/>
      <color theme="9" tint="-0.499984740745262"/>
      <name val="Cambria"/>
      <family val="1"/>
    </font>
    <font>
      <b/>
      <sz val="10"/>
      <color rgb="FFFF0000"/>
      <name val="Arial"/>
      <family val="2"/>
    </font>
    <font>
      <b/>
      <sz val="11"/>
      <color theme="0"/>
      <name val="Cambria"/>
      <family val="1"/>
    </font>
    <font>
      <b/>
      <sz val="10"/>
      <color rgb="FFC00000"/>
      <name val="Cambria"/>
      <family val="1"/>
    </font>
    <font>
      <sz val="10"/>
      <color rgb="FFFF0000"/>
      <name val="Cambria"/>
      <family val="1"/>
    </font>
    <font>
      <sz val="11"/>
      <color rgb="FFC00000"/>
      <name val="Cambria"/>
      <family val="1"/>
    </font>
    <font>
      <sz val="8"/>
      <color rgb="FFC00000"/>
      <name val="Cambria"/>
      <family val="1"/>
    </font>
    <font>
      <b/>
      <sz val="12"/>
      <color rgb="FFC00000"/>
      <name val="Cambria"/>
      <family val="1"/>
    </font>
    <font>
      <sz val="8"/>
      <color rgb="FF000000"/>
      <name val="Tahoma"/>
      <family val="2"/>
    </font>
    <font>
      <b/>
      <sz val="9"/>
      <color indexed="10"/>
      <name val="Tahoma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96">
    <xf numFmtId="0" fontId="0" fillId="0" borderId="0" xfId="0"/>
    <xf numFmtId="0" fontId="6" fillId="0" borderId="0" xfId="0" applyFont="1"/>
    <xf numFmtId="0" fontId="8" fillId="2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/>
    <xf numFmtId="44" fontId="2" fillId="0" borderId="0" xfId="0" applyNumberFormat="1" applyFont="1" applyFill="1" applyBorder="1" applyAlignment="1" applyProtection="1"/>
    <xf numFmtId="44" fontId="0" fillId="0" borderId="0" xfId="0" applyNumberForma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43" fontId="10" fillId="3" borderId="2" xfId="1" applyFont="1" applyFill="1" applyBorder="1" applyAlignment="1">
      <alignment vertical="center"/>
    </xf>
    <xf numFmtId="44" fontId="10" fillId="3" borderId="3" xfId="2" applyFont="1" applyFill="1" applyBorder="1" applyAlignment="1">
      <alignment vertical="center"/>
    </xf>
    <xf numFmtId="44" fontId="10" fillId="3" borderId="2" xfId="2" applyNumberFormat="1" applyFont="1" applyFill="1" applyBorder="1" applyAlignment="1">
      <alignment vertical="center"/>
    </xf>
    <xf numFmtId="167" fontId="10" fillId="3" borderId="1" xfId="3" applyNumberFormat="1" applyFont="1" applyFill="1" applyBorder="1" applyAlignment="1">
      <alignment vertical="center"/>
    </xf>
    <xf numFmtId="44" fontId="10" fillId="3" borderId="2" xfId="2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43" fontId="10" fillId="3" borderId="5" xfId="1" applyFont="1" applyFill="1" applyBorder="1" applyAlignment="1">
      <alignment vertical="center"/>
    </xf>
    <xf numFmtId="44" fontId="10" fillId="3" borderId="6" xfId="2" applyFont="1" applyFill="1" applyBorder="1" applyAlignment="1">
      <alignment vertical="center"/>
    </xf>
    <xf numFmtId="44" fontId="10" fillId="3" borderId="5" xfId="2" applyNumberFormat="1" applyFont="1" applyFill="1" applyBorder="1" applyAlignment="1">
      <alignment vertical="center"/>
    </xf>
    <xf numFmtId="167" fontId="10" fillId="3" borderId="4" xfId="3" applyNumberFormat="1" applyFont="1" applyFill="1" applyBorder="1" applyAlignment="1">
      <alignment vertical="center"/>
    </xf>
    <xf numFmtId="44" fontId="10" fillId="3" borderId="5" xfId="2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43" fontId="10" fillId="3" borderId="8" xfId="1" applyFont="1" applyFill="1" applyBorder="1" applyAlignment="1">
      <alignment vertical="center"/>
    </xf>
    <xf numFmtId="44" fontId="10" fillId="3" borderId="9" xfId="2" applyFont="1" applyFill="1" applyBorder="1" applyAlignment="1">
      <alignment vertical="center"/>
    </xf>
    <xf numFmtId="44" fontId="10" fillId="3" borderId="8" xfId="2" applyNumberFormat="1" applyFont="1" applyFill="1" applyBorder="1" applyAlignment="1">
      <alignment vertical="center"/>
    </xf>
    <xf numFmtId="167" fontId="10" fillId="3" borderId="7" xfId="3" applyNumberFormat="1" applyFont="1" applyFill="1" applyBorder="1" applyAlignment="1">
      <alignment vertical="center"/>
    </xf>
    <xf numFmtId="44" fontId="10" fillId="3" borderId="8" xfId="2" applyFont="1" applyFill="1" applyBorder="1" applyAlignment="1">
      <alignment vertical="center"/>
    </xf>
    <xf numFmtId="42" fontId="10" fillId="3" borderId="5" xfId="2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vertical="center"/>
    </xf>
    <xf numFmtId="44" fontId="10" fillId="3" borderId="12" xfId="2" applyFont="1" applyFill="1" applyBorder="1" applyAlignment="1">
      <alignment vertical="center"/>
    </xf>
    <xf numFmtId="44" fontId="10" fillId="3" borderId="11" xfId="2" applyNumberFormat="1" applyFont="1" applyFill="1" applyBorder="1" applyAlignment="1">
      <alignment vertical="center"/>
    </xf>
    <xf numFmtId="167" fontId="10" fillId="3" borderId="10" xfId="3" applyNumberFormat="1" applyFont="1" applyFill="1" applyBorder="1" applyAlignment="1">
      <alignment vertical="center"/>
    </xf>
    <xf numFmtId="44" fontId="10" fillId="3" borderId="11" xfId="2" applyFont="1" applyFill="1" applyBorder="1" applyAlignment="1">
      <alignment vertical="center"/>
    </xf>
    <xf numFmtId="44" fontId="11" fillId="3" borderId="5" xfId="2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43" fontId="11" fillId="3" borderId="5" xfId="1" applyFont="1" applyFill="1" applyBorder="1" applyAlignment="1">
      <alignment vertical="center"/>
    </xf>
    <xf numFmtId="44" fontId="11" fillId="3" borderId="6" xfId="2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43" fontId="10" fillId="3" borderId="0" xfId="1" applyFont="1" applyFill="1" applyBorder="1" applyAlignment="1">
      <alignment vertical="center"/>
    </xf>
    <xf numFmtId="44" fontId="10" fillId="3" borderId="0" xfId="2" applyFont="1" applyFill="1" applyBorder="1" applyAlignment="1">
      <alignment vertical="center"/>
    </xf>
    <xf numFmtId="167" fontId="10" fillId="3" borderId="0" xfId="3" applyNumberFormat="1" applyFont="1" applyFill="1" applyBorder="1" applyAlignment="1">
      <alignment vertical="center"/>
    </xf>
    <xf numFmtId="44" fontId="10" fillId="3" borderId="0" xfId="2" applyNumberFormat="1" applyFont="1" applyFill="1" applyBorder="1" applyAlignment="1">
      <alignment vertical="center"/>
    </xf>
    <xf numFmtId="9" fontId="10" fillId="3" borderId="4" xfId="0" applyNumberFormat="1" applyFont="1" applyFill="1" applyBorder="1" applyAlignment="1">
      <alignment horizontal="center" vertical="center"/>
    </xf>
    <xf numFmtId="44" fontId="10" fillId="3" borderId="13" xfId="2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43" fontId="10" fillId="4" borderId="15" xfId="1" applyFont="1" applyFill="1" applyBorder="1" applyAlignment="1">
      <alignment vertical="center"/>
    </xf>
    <xf numFmtId="44" fontId="10" fillId="4" borderId="16" xfId="2" applyFont="1" applyFill="1" applyBorder="1" applyAlignment="1">
      <alignment vertical="center"/>
    </xf>
    <xf numFmtId="44" fontId="10" fillId="4" borderId="15" xfId="2" applyNumberFormat="1" applyFont="1" applyFill="1" applyBorder="1" applyAlignment="1">
      <alignment vertical="center"/>
    </xf>
    <xf numFmtId="167" fontId="10" fillId="4" borderId="14" xfId="3" applyNumberFormat="1" applyFont="1" applyFill="1" applyBorder="1" applyAlignment="1">
      <alignment vertical="center"/>
    </xf>
    <xf numFmtId="44" fontId="10" fillId="4" borderId="15" xfId="2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43" fontId="10" fillId="4" borderId="18" xfId="1" applyFont="1" applyFill="1" applyBorder="1" applyAlignment="1">
      <alignment vertical="center"/>
    </xf>
    <xf numFmtId="44" fontId="10" fillId="4" borderId="19" xfId="2" applyFont="1" applyFill="1" applyBorder="1" applyAlignment="1">
      <alignment vertical="center"/>
    </xf>
    <xf numFmtId="44" fontId="10" fillId="4" borderId="18" xfId="2" applyNumberFormat="1" applyFont="1" applyFill="1" applyBorder="1" applyAlignment="1">
      <alignment vertical="center"/>
    </xf>
    <xf numFmtId="167" fontId="10" fillId="4" borderId="17" xfId="3" applyNumberFormat="1" applyFont="1" applyFill="1" applyBorder="1" applyAlignment="1">
      <alignment vertical="center"/>
    </xf>
    <xf numFmtId="44" fontId="10" fillId="4" borderId="18" xfId="2" applyFont="1" applyFill="1" applyBorder="1" applyAlignment="1">
      <alignment vertical="center"/>
    </xf>
    <xf numFmtId="0" fontId="11" fillId="4" borderId="20" xfId="0" applyFont="1" applyFill="1" applyBorder="1" applyAlignment="1">
      <alignment horizontal="center" vertical="center"/>
    </xf>
    <xf numFmtId="43" fontId="11" fillId="4" borderId="21" xfId="1" applyFont="1" applyFill="1" applyBorder="1" applyAlignment="1">
      <alignment vertical="center"/>
    </xf>
    <xf numFmtId="44" fontId="11" fillId="4" borderId="22" xfId="2" applyFont="1" applyFill="1" applyBorder="1" applyAlignment="1">
      <alignment vertical="center"/>
    </xf>
    <xf numFmtId="44" fontId="11" fillId="4" borderId="21" xfId="2" applyNumberFormat="1" applyFont="1" applyFill="1" applyBorder="1" applyAlignment="1">
      <alignment vertical="center"/>
    </xf>
    <xf numFmtId="167" fontId="11" fillId="4" borderId="20" xfId="3" applyNumberFormat="1" applyFont="1" applyFill="1" applyBorder="1" applyAlignment="1">
      <alignment vertical="center"/>
    </xf>
    <xf numFmtId="44" fontId="11" fillId="4" borderId="21" xfId="2" applyFont="1" applyFill="1" applyBorder="1" applyAlignment="1">
      <alignment vertical="center"/>
    </xf>
    <xf numFmtId="43" fontId="11" fillId="4" borderId="22" xfId="1" applyFont="1" applyFill="1" applyBorder="1" applyAlignment="1">
      <alignment horizontal="center" vertical="center"/>
    </xf>
    <xf numFmtId="43" fontId="11" fillId="4" borderId="21" xfId="1" applyFont="1" applyFill="1" applyBorder="1" applyAlignment="1">
      <alignment horizontal="center" vertical="center"/>
    </xf>
    <xf numFmtId="44" fontId="11" fillId="4" borderId="21" xfId="2" applyFont="1" applyFill="1" applyBorder="1" applyAlignment="1">
      <alignment horizontal="center" vertical="center"/>
    </xf>
    <xf numFmtId="166" fontId="11" fillId="4" borderId="23" xfId="2" applyNumberFormat="1" applyFont="1" applyFill="1" applyBorder="1" applyAlignment="1">
      <alignment horizontal="center" vertical="center" wrapText="1"/>
    </xf>
    <xf numFmtId="166" fontId="11" fillId="4" borderId="24" xfId="2" applyNumberFormat="1" applyFont="1" applyFill="1" applyBorder="1" applyAlignment="1">
      <alignment horizontal="center" vertical="center"/>
    </xf>
    <xf numFmtId="43" fontId="27" fillId="5" borderId="0" xfId="1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44" fontId="27" fillId="5" borderId="0" xfId="2" applyFont="1" applyFill="1" applyBorder="1" applyAlignment="1">
      <alignment vertical="center"/>
    </xf>
    <xf numFmtId="167" fontId="27" fillId="5" borderId="0" xfId="3" applyNumberFormat="1" applyFont="1" applyFill="1" applyBorder="1" applyAlignment="1">
      <alignment vertical="center"/>
    </xf>
    <xf numFmtId="44" fontId="27" fillId="5" borderId="0" xfId="2" applyNumberFormat="1" applyFont="1" applyFill="1" applyBorder="1" applyAlignment="1">
      <alignment vertical="center"/>
    </xf>
    <xf numFmtId="170" fontId="1" fillId="2" borderId="0" xfId="0" applyNumberFormat="1" applyFont="1" applyFill="1"/>
    <xf numFmtId="170" fontId="11" fillId="4" borderId="22" xfId="1" applyNumberFormat="1" applyFont="1" applyFill="1" applyBorder="1" applyAlignment="1">
      <alignment horizontal="center" vertical="center"/>
    </xf>
    <xf numFmtId="170" fontId="27" fillId="5" borderId="0" xfId="1" applyNumberFormat="1" applyFont="1" applyFill="1" applyBorder="1" applyAlignment="1">
      <alignment vertical="center"/>
    </xf>
    <xf numFmtId="170" fontId="10" fillId="3" borderId="6" xfId="1" applyNumberFormat="1" applyFont="1" applyFill="1" applyBorder="1" applyAlignment="1">
      <alignment vertical="center"/>
    </xf>
    <xf numFmtId="170" fontId="10" fillId="4" borderId="16" xfId="1" applyNumberFormat="1" applyFont="1" applyFill="1" applyBorder="1" applyAlignment="1">
      <alignment vertical="center"/>
    </xf>
    <xf numFmtId="170" fontId="10" fillId="3" borderId="3" xfId="1" applyNumberFormat="1" applyFont="1" applyFill="1" applyBorder="1" applyAlignment="1">
      <alignment vertical="center"/>
    </xf>
    <xf numFmtId="170" fontId="10" fillId="3" borderId="9" xfId="1" applyNumberFormat="1" applyFont="1" applyFill="1" applyBorder="1" applyAlignment="1">
      <alignment vertical="center"/>
    </xf>
    <xf numFmtId="170" fontId="10" fillId="4" borderId="19" xfId="1" applyNumberFormat="1" applyFont="1" applyFill="1" applyBorder="1" applyAlignment="1">
      <alignment vertical="center"/>
    </xf>
    <xf numFmtId="170" fontId="10" fillId="3" borderId="12" xfId="1" applyNumberFormat="1" applyFont="1" applyFill="1" applyBorder="1" applyAlignment="1">
      <alignment vertical="center"/>
    </xf>
    <xf numFmtId="170" fontId="11" fillId="4" borderId="22" xfId="1" applyNumberFormat="1" applyFont="1" applyFill="1" applyBorder="1" applyAlignment="1">
      <alignment vertical="center"/>
    </xf>
    <xf numFmtId="170" fontId="11" fillId="3" borderId="6" xfId="1" applyNumberFormat="1" applyFont="1" applyFill="1" applyBorder="1" applyAlignment="1">
      <alignment vertical="center"/>
    </xf>
    <xf numFmtId="170" fontId="6" fillId="0" borderId="0" xfId="0" applyNumberFormat="1" applyFont="1"/>
    <xf numFmtId="170" fontId="10" fillId="3" borderId="0" xfId="1" applyNumberFormat="1" applyFont="1" applyFill="1" applyBorder="1" applyAlignment="1">
      <alignment vertical="center"/>
    </xf>
    <xf numFmtId="44" fontId="1" fillId="2" borderId="0" xfId="0" applyNumberFormat="1" applyFont="1" applyFill="1"/>
    <xf numFmtId="44" fontId="11" fillId="4" borderId="23" xfId="1" applyNumberFormat="1" applyFont="1" applyFill="1" applyBorder="1" applyAlignment="1">
      <alignment horizontal="center" vertical="center"/>
    </xf>
    <xf numFmtId="44" fontId="27" fillId="5" borderId="0" xfId="3" applyNumberFormat="1" applyFont="1" applyFill="1" applyBorder="1" applyAlignment="1">
      <alignment vertical="center"/>
    </xf>
    <xf numFmtId="44" fontId="10" fillId="3" borderId="25" xfId="3" applyNumberFormat="1" applyFont="1" applyFill="1" applyBorder="1" applyAlignment="1">
      <alignment vertical="center"/>
    </xf>
    <xf numFmtId="44" fontId="10" fillId="4" borderId="26" xfId="3" applyNumberFormat="1" applyFont="1" applyFill="1" applyBorder="1" applyAlignment="1">
      <alignment vertical="center"/>
    </xf>
    <xf numFmtId="44" fontId="10" fillId="3" borderId="27" xfId="3" applyNumberFormat="1" applyFont="1" applyFill="1" applyBorder="1" applyAlignment="1">
      <alignment vertical="center"/>
    </xf>
    <xf numFmtId="44" fontId="10" fillId="3" borderId="28" xfId="3" applyNumberFormat="1" applyFont="1" applyFill="1" applyBorder="1" applyAlignment="1">
      <alignment vertical="center"/>
    </xf>
    <xf numFmtId="44" fontId="10" fillId="4" borderId="29" xfId="3" applyNumberFormat="1" applyFont="1" applyFill="1" applyBorder="1" applyAlignment="1">
      <alignment vertical="center"/>
    </xf>
    <xf numFmtId="44" fontId="10" fillId="3" borderId="30" xfId="3" applyNumberFormat="1" applyFont="1" applyFill="1" applyBorder="1" applyAlignment="1">
      <alignment vertical="center"/>
    </xf>
    <xf numFmtId="44" fontId="11" fillId="4" borderId="23" xfId="3" applyNumberFormat="1" applyFont="1" applyFill="1" applyBorder="1" applyAlignment="1">
      <alignment vertical="center"/>
    </xf>
    <xf numFmtId="44" fontId="10" fillId="3" borderId="0" xfId="3" applyNumberFormat="1" applyFont="1" applyFill="1" applyBorder="1" applyAlignment="1">
      <alignment vertical="center"/>
    </xf>
    <xf numFmtId="44" fontId="6" fillId="0" borderId="0" xfId="0" applyNumberFormat="1" applyFont="1"/>
    <xf numFmtId="44" fontId="11" fillId="4" borderId="20" xfId="1" applyNumberFormat="1" applyFont="1" applyFill="1" applyBorder="1" applyAlignment="1">
      <alignment horizontal="center" vertical="center"/>
    </xf>
    <xf numFmtId="44" fontId="10" fillId="3" borderId="4" xfId="3" applyNumberFormat="1" applyFont="1" applyFill="1" applyBorder="1" applyAlignment="1">
      <alignment vertical="center"/>
    </xf>
    <xf numFmtId="44" fontId="10" fillId="4" borderId="14" xfId="3" applyNumberFormat="1" applyFont="1" applyFill="1" applyBorder="1" applyAlignment="1">
      <alignment vertical="center"/>
    </xf>
    <xf numFmtId="44" fontId="10" fillId="3" borderId="1" xfId="3" applyNumberFormat="1" applyFont="1" applyFill="1" applyBorder="1" applyAlignment="1">
      <alignment vertical="center"/>
    </xf>
    <xf numFmtId="44" fontId="10" fillId="3" borderId="7" xfId="3" applyNumberFormat="1" applyFont="1" applyFill="1" applyBorder="1" applyAlignment="1">
      <alignment vertical="center"/>
    </xf>
    <xf numFmtId="44" fontId="10" fillId="4" borderId="17" xfId="3" applyNumberFormat="1" applyFont="1" applyFill="1" applyBorder="1" applyAlignment="1">
      <alignment vertical="center"/>
    </xf>
    <xf numFmtId="44" fontId="10" fillId="3" borderId="10" xfId="3" applyNumberFormat="1" applyFont="1" applyFill="1" applyBorder="1" applyAlignment="1">
      <alignment vertical="center"/>
    </xf>
    <xf numFmtId="44" fontId="11" fillId="4" borderId="20" xfId="3" applyNumberFormat="1" applyFont="1" applyFill="1" applyBorder="1" applyAlignment="1">
      <alignment vertical="center"/>
    </xf>
    <xf numFmtId="170" fontId="28" fillId="4" borderId="31" xfId="1" applyNumberFormat="1" applyFont="1" applyFill="1" applyBorder="1" applyAlignment="1">
      <alignment vertical="center"/>
    </xf>
    <xf numFmtId="0" fontId="28" fillId="4" borderId="32" xfId="0" applyFont="1" applyFill="1" applyBorder="1" applyAlignment="1">
      <alignment horizontal="center" vertical="center"/>
    </xf>
    <xf numFmtId="43" fontId="28" fillId="4" borderId="33" xfId="1" applyFont="1" applyFill="1" applyBorder="1" applyAlignment="1">
      <alignment vertical="center"/>
    </xf>
    <xf numFmtId="44" fontId="28" fillId="4" borderId="31" xfId="2" applyFont="1" applyFill="1" applyBorder="1" applyAlignment="1">
      <alignment vertical="center"/>
    </xf>
    <xf numFmtId="44" fontId="28" fillId="4" borderId="33" xfId="2" applyFont="1" applyFill="1" applyBorder="1" applyAlignment="1">
      <alignment vertical="center"/>
    </xf>
    <xf numFmtId="38" fontId="1" fillId="2" borderId="0" xfId="0" applyNumberFormat="1" applyFont="1" applyFill="1"/>
    <xf numFmtId="38" fontId="9" fillId="2" borderId="0" xfId="0" applyNumberFormat="1" applyFont="1" applyFill="1" applyAlignment="1">
      <alignment horizontal="center"/>
    </xf>
    <xf numFmtId="38" fontId="11" fillId="4" borderId="22" xfId="1" applyNumberFormat="1" applyFont="1" applyFill="1" applyBorder="1" applyAlignment="1">
      <alignment horizontal="center" vertical="center"/>
    </xf>
    <xf numFmtId="38" fontId="27" fillId="5" borderId="0" xfId="1" applyNumberFormat="1" applyFont="1" applyFill="1" applyBorder="1" applyAlignment="1">
      <alignment vertical="center"/>
    </xf>
    <xf numFmtId="38" fontId="10" fillId="3" borderId="6" xfId="1" applyNumberFormat="1" applyFont="1" applyFill="1" applyBorder="1" applyAlignment="1">
      <alignment vertical="center"/>
    </xf>
    <xf numFmtId="38" fontId="10" fillId="4" borderId="16" xfId="1" applyNumberFormat="1" applyFont="1" applyFill="1" applyBorder="1" applyAlignment="1">
      <alignment vertical="center"/>
    </xf>
    <xf numFmtId="38" fontId="10" fillId="3" borderId="3" xfId="1" applyNumberFormat="1" applyFont="1" applyFill="1" applyBorder="1" applyAlignment="1">
      <alignment vertical="center"/>
    </xf>
    <xf numFmtId="38" fontId="10" fillId="3" borderId="9" xfId="1" applyNumberFormat="1" applyFont="1" applyFill="1" applyBorder="1" applyAlignment="1">
      <alignment vertical="center"/>
    </xf>
    <xf numFmtId="38" fontId="10" fillId="4" borderId="19" xfId="1" applyNumberFormat="1" applyFont="1" applyFill="1" applyBorder="1" applyAlignment="1">
      <alignment vertical="center"/>
    </xf>
    <xf numFmtId="38" fontId="10" fillId="3" borderId="12" xfId="1" applyNumberFormat="1" applyFont="1" applyFill="1" applyBorder="1" applyAlignment="1">
      <alignment vertical="center"/>
    </xf>
    <xf numFmtId="38" fontId="11" fillId="4" borderId="22" xfId="1" applyNumberFormat="1" applyFont="1" applyFill="1" applyBorder="1" applyAlignment="1">
      <alignment vertical="center"/>
    </xf>
    <xf numFmtId="38" fontId="11" fillId="3" borderId="6" xfId="1" applyNumberFormat="1" applyFont="1" applyFill="1" applyBorder="1" applyAlignment="1">
      <alignment vertical="center"/>
    </xf>
    <xf numFmtId="38" fontId="10" fillId="3" borderId="4" xfId="1" applyNumberFormat="1" applyFont="1" applyFill="1" applyBorder="1" applyAlignment="1">
      <alignment vertical="center"/>
    </xf>
    <xf numFmtId="38" fontId="26" fillId="3" borderId="4" xfId="1" applyNumberFormat="1" applyFont="1" applyFill="1" applyBorder="1" applyAlignment="1">
      <alignment vertical="center"/>
    </xf>
    <xf numFmtId="38" fontId="28" fillId="4" borderId="31" xfId="1" applyNumberFormat="1" applyFont="1" applyFill="1" applyBorder="1" applyAlignment="1">
      <alignment vertical="center"/>
    </xf>
    <xf numFmtId="38" fontId="6" fillId="0" borderId="0" xfId="0" applyNumberFormat="1" applyFont="1"/>
    <xf numFmtId="43" fontId="15" fillId="3" borderId="5" xfId="1" applyFont="1" applyFill="1" applyBorder="1" applyAlignment="1">
      <alignment vertical="center"/>
    </xf>
    <xf numFmtId="170" fontId="15" fillId="3" borderId="6" xfId="1" applyNumberFormat="1" applyFont="1" applyFill="1" applyBorder="1" applyAlignment="1">
      <alignment vertical="center"/>
    </xf>
    <xf numFmtId="44" fontId="15" fillId="3" borderId="6" xfId="2" applyFont="1" applyFill="1" applyBorder="1" applyAlignment="1">
      <alignment vertical="center"/>
    </xf>
    <xf numFmtId="44" fontId="15" fillId="3" borderId="25" xfId="3" applyNumberFormat="1" applyFont="1" applyFill="1" applyBorder="1" applyAlignment="1">
      <alignment vertical="center"/>
    </xf>
    <xf numFmtId="44" fontId="15" fillId="3" borderId="5" xfId="2" applyFont="1" applyFill="1" applyBorder="1" applyAlignment="1">
      <alignment vertical="center"/>
    </xf>
    <xf numFmtId="44" fontId="15" fillId="3" borderId="4" xfId="3" applyNumberFormat="1" applyFont="1" applyFill="1" applyBorder="1" applyAlignment="1">
      <alignment vertical="center"/>
    </xf>
    <xf numFmtId="167" fontId="15" fillId="3" borderId="4" xfId="3" applyNumberFormat="1" applyFont="1" applyFill="1" applyBorder="1" applyAlignment="1">
      <alignment vertical="center"/>
    </xf>
    <xf numFmtId="43" fontId="15" fillId="3" borderId="11" xfId="1" applyFont="1" applyFill="1" applyBorder="1" applyAlignment="1">
      <alignment vertical="center"/>
    </xf>
    <xf numFmtId="170" fontId="15" fillId="3" borderId="12" xfId="1" applyNumberFormat="1" applyFont="1" applyFill="1" applyBorder="1" applyAlignment="1">
      <alignment vertical="center"/>
    </xf>
    <xf numFmtId="44" fontId="15" fillId="3" borderId="12" xfId="2" applyFont="1" applyFill="1" applyBorder="1" applyAlignment="1">
      <alignment vertical="center"/>
    </xf>
    <xf numFmtId="44" fontId="15" fillId="3" borderId="30" xfId="3" applyNumberFormat="1" applyFont="1" applyFill="1" applyBorder="1" applyAlignment="1">
      <alignment vertical="center"/>
    </xf>
    <xf numFmtId="44" fontId="15" fillId="3" borderId="11" xfId="2" applyFont="1" applyFill="1" applyBorder="1" applyAlignment="1">
      <alignment vertical="center"/>
    </xf>
    <xf numFmtId="44" fontId="15" fillId="3" borderId="10" xfId="3" applyNumberFormat="1" applyFont="1" applyFill="1" applyBorder="1" applyAlignment="1">
      <alignment vertical="center"/>
    </xf>
    <xf numFmtId="43" fontId="15" fillId="4" borderId="33" xfId="1" applyFont="1" applyFill="1" applyBorder="1" applyAlignment="1">
      <alignment vertical="center"/>
    </xf>
    <xf numFmtId="170" fontId="15" fillId="4" borderId="31" xfId="1" applyNumberFormat="1" applyFont="1" applyFill="1" applyBorder="1" applyAlignment="1">
      <alignment vertical="center"/>
    </xf>
    <xf numFmtId="44" fontId="15" fillId="4" borderId="31" xfId="2" applyFont="1" applyFill="1" applyBorder="1" applyAlignment="1">
      <alignment vertical="center"/>
    </xf>
    <xf numFmtId="44" fontId="15" fillId="4" borderId="34" xfId="3" applyNumberFormat="1" applyFont="1" applyFill="1" applyBorder="1" applyAlignment="1">
      <alignment vertical="center"/>
    </xf>
    <xf numFmtId="44" fontId="15" fillId="4" borderId="33" xfId="2" applyNumberFormat="1" applyFont="1" applyFill="1" applyBorder="1" applyAlignment="1">
      <alignment vertical="center"/>
    </xf>
    <xf numFmtId="44" fontId="15" fillId="4" borderId="32" xfId="3" applyNumberFormat="1" applyFont="1" applyFill="1" applyBorder="1" applyAlignment="1">
      <alignment vertical="center"/>
    </xf>
    <xf numFmtId="44" fontId="15" fillId="4" borderId="33" xfId="2" applyFont="1" applyFill="1" applyBorder="1" applyAlignment="1">
      <alignment vertical="center"/>
    </xf>
    <xf numFmtId="167" fontId="15" fillId="4" borderId="32" xfId="3" applyNumberFormat="1" applyFont="1" applyFill="1" applyBorder="1" applyAlignment="1">
      <alignment vertical="center"/>
    </xf>
    <xf numFmtId="44" fontId="15" fillId="3" borderId="30" xfId="3" applyNumberFormat="1" applyFont="1" applyFill="1" applyBorder="1" applyAlignment="1">
      <alignment horizontal="center" vertical="center"/>
    </xf>
    <xf numFmtId="44" fontId="15" fillId="3" borderId="11" xfId="2" applyFont="1" applyFill="1" applyBorder="1" applyAlignment="1">
      <alignment horizontal="center" vertical="center"/>
    </xf>
    <xf numFmtId="44" fontId="15" fillId="3" borderId="10" xfId="3" applyNumberFormat="1" applyFont="1" applyFill="1" applyBorder="1" applyAlignment="1">
      <alignment horizontal="center" vertical="center"/>
    </xf>
    <xf numFmtId="167" fontId="15" fillId="3" borderId="10" xfId="3" applyNumberFormat="1" applyFont="1" applyFill="1" applyBorder="1" applyAlignment="1">
      <alignment horizontal="center" vertical="center"/>
    </xf>
    <xf numFmtId="44" fontId="15" fillId="3" borderId="13" xfId="2" applyFont="1" applyFill="1" applyBorder="1" applyAlignment="1">
      <alignment horizontal="center" vertical="center"/>
    </xf>
    <xf numFmtId="8" fontId="2" fillId="0" borderId="0" xfId="0" applyNumberFormat="1" applyFont="1"/>
    <xf numFmtId="8" fontId="16" fillId="0" borderId="0" xfId="0" applyNumberFormat="1" applyFont="1" applyAlignment="1">
      <alignment vertical="center"/>
    </xf>
    <xf numFmtId="8" fontId="17" fillId="0" borderId="0" xfId="0" applyNumberFormat="1" applyFont="1" applyAlignment="1">
      <alignment vertical="center"/>
    </xf>
    <xf numFmtId="44" fontId="15" fillId="3" borderId="25" xfId="3" applyNumberFormat="1" applyFont="1" applyFill="1" applyBorder="1" applyAlignment="1">
      <alignment horizontal="center" vertical="center"/>
    </xf>
    <xf numFmtId="44" fontId="15" fillId="3" borderId="5" xfId="2" applyFont="1" applyFill="1" applyBorder="1" applyAlignment="1">
      <alignment horizontal="center" vertical="center"/>
    </xf>
    <xf numFmtId="44" fontId="15" fillId="3" borderId="4" xfId="3" applyNumberFormat="1" applyFont="1" applyFill="1" applyBorder="1" applyAlignment="1">
      <alignment horizontal="center" vertical="center"/>
    </xf>
    <xf numFmtId="167" fontId="15" fillId="3" borderId="25" xfId="3" applyNumberFormat="1" applyFont="1" applyFill="1" applyBorder="1" applyAlignment="1">
      <alignment horizontal="center" vertical="center"/>
    </xf>
    <xf numFmtId="0" fontId="2" fillId="0" borderId="0" xfId="0" applyFont="1" applyBorder="1" applyProtection="1"/>
    <xf numFmtId="44" fontId="2" fillId="0" borderId="0" xfId="0" applyNumberFormat="1" applyFont="1" applyBorder="1" applyProtection="1"/>
    <xf numFmtId="0" fontId="3" fillId="0" borderId="0" xfId="0" applyFont="1" applyBorder="1" applyAlignment="1" applyProtection="1">
      <alignment horizontal="right"/>
    </xf>
    <xf numFmtId="0" fontId="0" fillId="0" borderId="0" xfId="0" applyProtection="1"/>
    <xf numFmtId="44" fontId="0" fillId="0" borderId="0" xfId="0" applyNumberFormat="1" applyProtection="1"/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Protection="1"/>
    <xf numFmtId="0" fontId="3" fillId="0" borderId="0" xfId="0" applyFont="1" applyBorder="1" applyProtection="1"/>
    <xf numFmtId="165" fontId="2" fillId="0" borderId="0" xfId="5" applyNumberFormat="1" applyFont="1" applyBorder="1" applyProtection="1"/>
    <xf numFmtId="0" fontId="4" fillId="0" borderId="4" xfId="0" applyFont="1" applyBorder="1" applyProtection="1"/>
    <xf numFmtId="44" fontId="29" fillId="4" borderId="35" xfId="3" applyNumberFormat="1" applyFont="1" applyFill="1" applyBorder="1" applyAlignment="1">
      <alignment vertical="center"/>
    </xf>
    <xf numFmtId="44" fontId="29" fillId="4" borderId="36" xfId="2" applyNumberFormat="1" applyFont="1" applyFill="1" applyBorder="1" applyAlignment="1">
      <alignment vertical="center"/>
    </xf>
    <xf numFmtId="44" fontId="29" fillId="4" borderId="37" xfId="3" applyNumberFormat="1" applyFont="1" applyFill="1" applyBorder="1" applyAlignment="1">
      <alignment vertical="center"/>
    </xf>
    <xf numFmtId="44" fontId="29" fillId="4" borderId="36" xfId="2" applyFont="1" applyFill="1" applyBorder="1" applyAlignment="1">
      <alignment vertical="center"/>
    </xf>
    <xf numFmtId="167" fontId="29" fillId="4" borderId="37" xfId="3" applyNumberFormat="1" applyFont="1" applyFill="1" applyBorder="1" applyAlignment="1">
      <alignment vertical="center"/>
    </xf>
    <xf numFmtId="44" fontId="28" fillId="4" borderId="36" xfId="2" applyFont="1" applyFill="1" applyBorder="1" applyAlignment="1">
      <alignment vertical="center"/>
    </xf>
    <xf numFmtId="38" fontId="28" fillId="4" borderId="38" xfId="1" applyNumberFormat="1" applyFont="1" applyFill="1" applyBorder="1" applyAlignment="1">
      <alignment vertical="center"/>
    </xf>
    <xf numFmtId="0" fontId="28" fillId="4" borderId="37" xfId="0" applyFont="1" applyFill="1" applyBorder="1" applyAlignment="1">
      <alignment horizontal="center" vertical="center"/>
    </xf>
    <xf numFmtId="43" fontId="28" fillId="4" borderId="36" xfId="1" applyFont="1" applyFill="1" applyBorder="1" applyAlignment="1">
      <alignment vertical="center"/>
    </xf>
    <xf numFmtId="170" fontId="28" fillId="4" borderId="38" xfId="1" applyNumberFormat="1" applyFont="1" applyFill="1" applyBorder="1" applyAlignment="1">
      <alignment vertical="center"/>
    </xf>
    <xf numFmtId="44" fontId="28" fillId="4" borderId="38" xfId="2" applyFont="1" applyFill="1" applyBorder="1" applyAlignment="1">
      <alignment vertical="center"/>
    </xf>
    <xf numFmtId="9" fontId="10" fillId="3" borderId="10" xfId="0" applyNumberFormat="1" applyFont="1" applyFill="1" applyBorder="1" applyAlignment="1">
      <alignment horizontal="center" vertical="center"/>
    </xf>
    <xf numFmtId="167" fontId="15" fillId="3" borderId="30" xfId="3" applyNumberFormat="1" applyFont="1" applyFill="1" applyBorder="1" applyAlignment="1">
      <alignment vertical="center"/>
    </xf>
    <xf numFmtId="38" fontId="10" fillId="4" borderId="22" xfId="1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43" fontId="10" fillId="4" borderId="21" xfId="1" applyFont="1" applyFill="1" applyBorder="1" applyAlignment="1">
      <alignment vertical="center"/>
    </xf>
    <xf numFmtId="170" fontId="10" fillId="4" borderId="22" xfId="1" applyNumberFormat="1" applyFont="1" applyFill="1" applyBorder="1" applyAlignment="1">
      <alignment vertical="center"/>
    </xf>
    <xf numFmtId="44" fontId="10" fillId="4" borderId="22" xfId="2" applyFont="1" applyFill="1" applyBorder="1" applyAlignment="1">
      <alignment vertical="center"/>
    </xf>
    <xf numFmtId="44" fontId="10" fillId="4" borderId="23" xfId="3" applyNumberFormat="1" applyFont="1" applyFill="1" applyBorder="1" applyAlignment="1">
      <alignment vertical="center"/>
    </xf>
    <xf numFmtId="44" fontId="10" fillId="4" borderId="21" xfId="2" applyNumberFormat="1" applyFont="1" applyFill="1" applyBorder="1" applyAlignment="1">
      <alignment vertical="center"/>
    </xf>
    <xf numFmtId="44" fontId="10" fillId="4" borderId="20" xfId="3" applyNumberFormat="1" applyFont="1" applyFill="1" applyBorder="1" applyAlignment="1">
      <alignment vertical="center"/>
    </xf>
    <xf numFmtId="44" fontId="10" fillId="4" borderId="21" xfId="2" applyFont="1" applyFill="1" applyBorder="1" applyAlignment="1">
      <alignment vertical="center"/>
    </xf>
    <xf numFmtId="167" fontId="10" fillId="4" borderId="20" xfId="3" applyNumberFormat="1" applyFont="1" applyFill="1" applyBorder="1" applyAlignment="1">
      <alignment vertical="center"/>
    </xf>
    <xf numFmtId="38" fontId="28" fillId="4" borderId="39" xfId="1" applyNumberFormat="1" applyFont="1" applyFill="1" applyBorder="1" applyAlignment="1">
      <alignment vertical="center"/>
    </xf>
    <xf numFmtId="0" fontId="28" fillId="4" borderId="40" xfId="0" applyFont="1" applyFill="1" applyBorder="1" applyAlignment="1">
      <alignment horizontal="center" vertical="center"/>
    </xf>
    <xf numFmtId="43" fontId="28" fillId="4" borderId="41" xfId="1" applyFont="1" applyFill="1" applyBorder="1" applyAlignment="1">
      <alignment vertical="center"/>
    </xf>
    <xf numFmtId="170" fontId="28" fillId="4" borderId="39" xfId="1" applyNumberFormat="1" applyFont="1" applyFill="1" applyBorder="1" applyAlignment="1">
      <alignment vertical="center"/>
    </xf>
    <xf numFmtId="44" fontId="28" fillId="4" borderId="39" xfId="2" applyFont="1" applyFill="1" applyBorder="1" applyAlignment="1">
      <alignment vertical="center"/>
    </xf>
    <xf numFmtId="44" fontId="29" fillId="4" borderId="42" xfId="3" applyNumberFormat="1" applyFont="1" applyFill="1" applyBorder="1" applyAlignment="1">
      <alignment vertical="center"/>
    </xf>
    <xf numFmtId="44" fontId="29" fillId="4" borderId="41" xfId="2" applyNumberFormat="1" applyFont="1" applyFill="1" applyBorder="1" applyAlignment="1">
      <alignment vertical="center"/>
    </xf>
    <xf numFmtId="44" fontId="29" fillId="4" borderId="40" xfId="3" applyNumberFormat="1" applyFont="1" applyFill="1" applyBorder="1" applyAlignment="1">
      <alignment vertical="center"/>
    </xf>
    <xf numFmtId="44" fontId="29" fillId="4" borderId="41" xfId="2" applyFont="1" applyFill="1" applyBorder="1" applyAlignment="1">
      <alignment vertical="center"/>
    </xf>
    <xf numFmtId="0" fontId="2" fillId="0" borderId="0" xfId="0" applyFont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2" fillId="0" borderId="10" xfId="0" applyFont="1" applyBorder="1" applyProtection="1"/>
    <xf numFmtId="0" fontId="2" fillId="0" borderId="43" xfId="0" applyFont="1" applyBorder="1" applyProtection="1"/>
    <xf numFmtId="0" fontId="3" fillId="0" borderId="0" xfId="0" applyFont="1" applyProtection="1"/>
    <xf numFmtId="0" fontId="2" fillId="0" borderId="0" xfId="0" applyFont="1" applyBorder="1" applyAlignment="1" applyProtection="1"/>
    <xf numFmtId="0" fontId="2" fillId="0" borderId="44" xfId="0" applyFont="1" applyBorder="1" applyProtection="1"/>
    <xf numFmtId="0" fontId="2" fillId="0" borderId="45" xfId="0" applyFont="1" applyBorder="1" applyProtection="1"/>
    <xf numFmtId="0" fontId="2" fillId="0" borderId="46" xfId="0" applyFont="1" applyBorder="1" applyProtection="1"/>
    <xf numFmtId="44" fontId="0" fillId="0" borderId="46" xfId="0" applyNumberFormat="1" applyFill="1" applyBorder="1" applyAlignment="1" applyProtection="1"/>
    <xf numFmtId="0" fontId="8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13" fillId="0" borderId="0" xfId="0" applyFont="1" applyAlignment="1" applyProtection="1"/>
    <xf numFmtId="0" fontId="8" fillId="0" borderId="0" xfId="0" applyFont="1" applyProtection="1"/>
    <xf numFmtId="0" fontId="13" fillId="0" borderId="0" xfId="0" applyFont="1" applyAlignment="1" applyProtection="1">
      <alignment vertical="top"/>
    </xf>
    <xf numFmtId="0" fontId="13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0" fillId="0" borderId="0" xfId="0" applyBorder="1" applyProtection="1"/>
    <xf numFmtId="49" fontId="2" fillId="0" borderId="0" xfId="0" applyNumberFormat="1" applyFont="1" applyBorder="1" applyAlignment="1" applyProtection="1"/>
    <xf numFmtId="0" fontId="8" fillId="0" borderId="0" xfId="0" applyFont="1" applyAlignment="1" applyProtection="1">
      <alignment horizontal="right"/>
    </xf>
    <xf numFmtId="38" fontId="10" fillId="3" borderId="3" xfId="1" applyNumberFormat="1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3" fontId="10" fillId="3" borderId="2" xfId="1" applyFont="1" applyFill="1" applyBorder="1" applyAlignment="1" applyProtection="1">
      <alignment vertical="center"/>
      <protection locked="0"/>
    </xf>
    <xf numFmtId="38" fontId="10" fillId="3" borderId="6" xfId="1" applyNumberFormat="1" applyFont="1" applyFill="1" applyBorder="1" applyAlignment="1" applyProtection="1">
      <alignment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43" fontId="10" fillId="3" borderId="5" xfId="1" applyFont="1" applyFill="1" applyBorder="1" applyAlignment="1" applyProtection="1">
      <alignment vertical="center"/>
      <protection locked="0"/>
    </xf>
    <xf numFmtId="38" fontId="10" fillId="3" borderId="9" xfId="1" applyNumberFormat="1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43" fontId="10" fillId="3" borderId="8" xfId="1" applyFont="1" applyFill="1" applyBorder="1" applyAlignment="1" applyProtection="1">
      <alignment vertical="center"/>
      <protection locked="0"/>
    </xf>
    <xf numFmtId="38" fontId="10" fillId="3" borderId="12" xfId="1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43" fontId="10" fillId="3" borderId="11" xfId="1" applyFont="1" applyFill="1" applyBorder="1" applyAlignment="1" applyProtection="1">
      <alignment vertical="center"/>
      <protection locked="0"/>
    </xf>
    <xf numFmtId="44" fontId="10" fillId="3" borderId="3" xfId="2" applyFont="1" applyFill="1" applyBorder="1" applyAlignment="1" applyProtection="1">
      <alignment vertical="center"/>
      <protection locked="0"/>
    </xf>
    <xf numFmtId="44" fontId="10" fillId="3" borderId="6" xfId="2" applyFont="1" applyFill="1" applyBorder="1" applyAlignment="1" applyProtection="1">
      <alignment vertical="center"/>
      <protection locked="0"/>
    </xf>
    <xf numFmtId="44" fontId="10" fillId="3" borderId="9" xfId="2" applyFont="1" applyFill="1" applyBorder="1" applyAlignment="1" applyProtection="1">
      <alignment vertical="center"/>
      <protection locked="0"/>
    </xf>
    <xf numFmtId="44" fontId="10" fillId="3" borderId="12" xfId="2" applyFont="1" applyFill="1" applyBorder="1" applyAlignment="1" applyProtection="1">
      <alignment vertical="center"/>
      <protection locked="0"/>
    </xf>
    <xf numFmtId="44" fontId="10" fillId="3" borderId="2" xfId="2" applyNumberFormat="1" applyFont="1" applyFill="1" applyBorder="1" applyAlignment="1" applyProtection="1">
      <alignment vertical="center"/>
      <protection locked="0"/>
    </xf>
    <xf numFmtId="44" fontId="10" fillId="3" borderId="5" xfId="2" applyNumberFormat="1" applyFont="1" applyFill="1" applyBorder="1" applyAlignment="1" applyProtection="1">
      <alignment vertical="center"/>
      <protection locked="0"/>
    </xf>
    <xf numFmtId="44" fontId="10" fillId="3" borderId="8" xfId="2" applyNumberFormat="1" applyFont="1" applyFill="1" applyBorder="1" applyAlignment="1" applyProtection="1">
      <alignment vertical="center"/>
      <protection locked="0"/>
    </xf>
    <xf numFmtId="42" fontId="10" fillId="3" borderId="5" xfId="2" applyNumberFormat="1" applyFont="1" applyFill="1" applyBorder="1" applyAlignment="1" applyProtection="1">
      <alignment vertical="center"/>
      <protection locked="0"/>
    </xf>
    <xf numFmtId="44" fontId="10" fillId="3" borderId="11" xfId="2" applyNumberFormat="1" applyFont="1" applyFill="1" applyBorder="1" applyAlignment="1" applyProtection="1">
      <alignment vertical="center"/>
      <protection locked="0"/>
    </xf>
    <xf numFmtId="44" fontId="10" fillId="3" borderId="2" xfId="2" applyFont="1" applyFill="1" applyBorder="1" applyAlignment="1" applyProtection="1">
      <alignment vertical="center"/>
      <protection locked="0"/>
    </xf>
    <xf numFmtId="44" fontId="10" fillId="3" borderId="5" xfId="2" applyFont="1" applyFill="1" applyBorder="1" applyAlignment="1" applyProtection="1">
      <alignment vertical="center"/>
      <protection locked="0"/>
    </xf>
    <xf numFmtId="44" fontId="10" fillId="3" borderId="8" xfId="2" applyFont="1" applyFill="1" applyBorder="1" applyAlignment="1" applyProtection="1">
      <alignment vertical="center"/>
      <protection locked="0"/>
    </xf>
    <xf numFmtId="44" fontId="10" fillId="3" borderId="11" xfId="2" applyFont="1" applyFill="1" applyBorder="1" applyAlignment="1" applyProtection="1">
      <alignment vertical="center"/>
      <protection locked="0"/>
    </xf>
    <xf numFmtId="38" fontId="10" fillId="3" borderId="6" xfId="1" applyNumberFormat="1" applyFont="1" applyFill="1" applyBorder="1" applyAlignment="1" applyProtection="1">
      <alignment horizontal="left" vertical="center" indent="1"/>
      <protection locked="0"/>
    </xf>
    <xf numFmtId="169" fontId="10" fillId="3" borderId="5" xfId="1" applyNumberFormat="1" applyFont="1" applyFill="1" applyBorder="1" applyAlignment="1" applyProtection="1">
      <alignment vertical="center"/>
      <protection locked="0"/>
    </xf>
    <xf numFmtId="167" fontId="10" fillId="3" borderId="5" xfId="2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/>
    <xf numFmtId="0" fontId="4" fillId="0" borderId="47" xfId="0" applyFont="1" applyBorder="1" applyAlignment="1" applyProtection="1">
      <alignment horizontal="center"/>
    </xf>
    <xf numFmtId="0" fontId="4" fillId="0" borderId="44" xfId="0" applyFont="1" applyBorder="1" applyProtection="1"/>
    <xf numFmtId="0" fontId="2" fillId="0" borderId="0" xfId="0" applyFont="1" applyFill="1" applyBorder="1" applyAlignment="1" applyProtection="1"/>
    <xf numFmtId="49" fontId="3" fillId="0" borderId="0" xfId="0" applyNumberFormat="1" applyFont="1" applyBorder="1" applyAlignment="1" applyProtection="1"/>
    <xf numFmtId="0" fontId="6" fillId="0" borderId="0" xfId="0" applyFont="1" applyProtection="1"/>
    <xf numFmtId="0" fontId="0" fillId="0" borderId="46" xfId="0" applyBorder="1" applyProtection="1"/>
    <xf numFmtId="44" fontId="4" fillId="0" borderId="46" xfId="0" applyNumberFormat="1" applyFont="1" applyFill="1" applyBorder="1" applyAlignment="1" applyProtection="1"/>
    <xf numFmtId="0" fontId="2" fillId="0" borderId="24" xfId="0" applyFont="1" applyBorder="1" applyProtection="1"/>
    <xf numFmtId="171" fontId="30" fillId="6" borderId="48" xfId="1" applyNumberFormat="1" applyFont="1" applyFill="1" applyBorder="1" applyProtection="1">
      <protection locked="0"/>
    </xf>
    <xf numFmtId="168" fontId="0" fillId="0" borderId="0" xfId="1" applyNumberFormat="1" applyFont="1" applyProtection="1"/>
    <xf numFmtId="38" fontId="28" fillId="3" borderId="0" xfId="1" applyNumberFormat="1" applyFont="1" applyFill="1" applyBorder="1" applyAlignment="1">
      <alignment vertical="center"/>
    </xf>
    <xf numFmtId="0" fontId="28" fillId="3" borderId="0" xfId="0" applyFont="1" applyFill="1" applyBorder="1" applyAlignment="1">
      <alignment horizontal="center" vertical="center"/>
    </xf>
    <xf numFmtId="43" fontId="28" fillId="3" borderId="0" xfId="1" applyFont="1" applyFill="1" applyBorder="1" applyAlignment="1">
      <alignment vertical="center"/>
    </xf>
    <xf numFmtId="170" fontId="28" fillId="3" borderId="0" xfId="1" applyNumberFormat="1" applyFont="1" applyFill="1" applyBorder="1" applyAlignment="1">
      <alignment vertical="center"/>
    </xf>
    <xf numFmtId="44" fontId="28" fillId="3" borderId="0" xfId="2" applyFont="1" applyFill="1" applyBorder="1" applyAlignment="1">
      <alignment vertical="center"/>
    </xf>
    <xf numFmtId="44" fontId="28" fillId="3" borderId="0" xfId="3" applyNumberFormat="1" applyFont="1" applyFill="1" applyBorder="1" applyAlignment="1">
      <alignment vertical="center"/>
    </xf>
    <xf numFmtId="44" fontId="28" fillId="3" borderId="0" xfId="2" applyNumberFormat="1" applyFont="1" applyFill="1" applyBorder="1" applyAlignment="1">
      <alignment vertical="center"/>
    </xf>
    <xf numFmtId="167" fontId="28" fillId="3" borderId="0" xfId="3" applyNumberFormat="1" applyFont="1" applyFill="1" applyBorder="1" applyAlignment="1">
      <alignment vertical="center"/>
    </xf>
    <xf numFmtId="44" fontId="29" fillId="3" borderId="0" xfId="3" applyNumberFormat="1" applyFont="1" applyFill="1" applyBorder="1" applyAlignment="1">
      <alignment vertical="center"/>
    </xf>
    <xf numFmtId="44" fontId="29" fillId="3" borderId="0" xfId="2" applyNumberFormat="1" applyFont="1" applyFill="1" applyBorder="1" applyAlignment="1">
      <alignment vertical="center"/>
    </xf>
    <xf numFmtId="44" fontId="29" fillId="3" borderId="0" xfId="2" applyFont="1" applyFill="1" applyBorder="1" applyAlignment="1">
      <alignment vertical="center"/>
    </xf>
    <xf numFmtId="167" fontId="29" fillId="3" borderId="0" xfId="3" applyNumberFormat="1" applyFont="1" applyFill="1" applyBorder="1" applyAlignment="1">
      <alignment vertical="center"/>
    </xf>
    <xf numFmtId="0" fontId="11" fillId="4" borderId="49" xfId="0" applyFont="1" applyFill="1" applyBorder="1" applyAlignment="1">
      <alignment vertical="center"/>
    </xf>
    <xf numFmtId="38" fontId="11" fillId="4" borderId="20" xfId="1" applyNumberFormat="1" applyFont="1" applyFill="1" applyBorder="1" applyAlignment="1">
      <alignment vertical="center"/>
    </xf>
    <xf numFmtId="0" fontId="11" fillId="4" borderId="50" xfId="0" applyFont="1" applyFill="1" applyBorder="1" applyAlignment="1">
      <alignment horizontal="center" vertical="center"/>
    </xf>
    <xf numFmtId="44" fontId="11" fillId="4" borderId="51" xfId="2" applyFont="1" applyFill="1" applyBorder="1" applyAlignment="1">
      <alignment horizontal="center" vertical="center"/>
    </xf>
    <xf numFmtId="44" fontId="11" fillId="4" borderId="45" xfId="2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166" fontId="11" fillId="4" borderId="12" xfId="2" applyNumberFormat="1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left" vertical="center"/>
    </xf>
    <xf numFmtId="44" fontId="27" fillId="5" borderId="46" xfId="3" applyNumberFormat="1" applyFont="1" applyFill="1" applyBorder="1" applyAlignment="1">
      <alignment vertical="center"/>
    </xf>
    <xf numFmtId="0" fontId="32" fillId="0" borderId="6" xfId="0" applyFont="1" applyBorder="1" applyAlignment="1" applyProtection="1">
      <alignment horizontal="left" vertical="center"/>
      <protection locked="0"/>
    </xf>
    <xf numFmtId="44" fontId="10" fillId="3" borderId="6" xfId="3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left" vertical="center" wrapText="1" indent="1"/>
    </xf>
    <xf numFmtId="44" fontId="10" fillId="4" borderId="16" xfId="3" applyNumberFormat="1" applyFont="1" applyFill="1" applyBorder="1" applyAlignment="1">
      <alignment vertical="center"/>
    </xf>
    <xf numFmtId="0" fontId="10" fillId="3" borderId="6" xfId="0" applyFont="1" applyFill="1" applyBorder="1" applyAlignment="1" applyProtection="1">
      <alignment horizontal="left" vertical="center" wrapText="1" indent="2"/>
      <protection locked="0"/>
    </xf>
    <xf numFmtId="44" fontId="10" fillId="3" borderId="9" xfId="3" applyNumberFormat="1" applyFont="1" applyFill="1" applyBorder="1" applyAlignment="1">
      <alignment vertical="center"/>
    </xf>
    <xf numFmtId="0" fontId="11" fillId="4" borderId="19" xfId="0" applyFont="1" applyFill="1" applyBorder="1" applyAlignment="1">
      <alignment horizontal="left" vertical="center" wrapText="1" indent="1"/>
    </xf>
    <xf numFmtId="44" fontId="10" fillId="4" borderId="19" xfId="3" applyNumberFormat="1" applyFont="1" applyFill="1" applyBorder="1" applyAlignment="1">
      <alignment vertical="center"/>
    </xf>
    <xf numFmtId="0" fontId="10" fillId="3" borderId="3" xfId="0" applyFont="1" applyFill="1" applyBorder="1" applyAlignment="1" applyProtection="1">
      <alignment horizontal="left" vertical="center" wrapText="1" indent="2"/>
      <protection locked="0"/>
    </xf>
    <xf numFmtId="44" fontId="10" fillId="3" borderId="3" xfId="3" applyNumberFormat="1" applyFont="1" applyFill="1" applyBorder="1" applyAlignment="1">
      <alignment vertical="center"/>
    </xf>
    <xf numFmtId="0" fontId="10" fillId="3" borderId="9" xfId="0" applyFont="1" applyFill="1" applyBorder="1" applyAlignment="1" applyProtection="1">
      <alignment horizontal="left" vertical="center" wrapText="1" indent="2"/>
      <protection locked="0"/>
    </xf>
    <xf numFmtId="0" fontId="10" fillId="3" borderId="12" xfId="0" applyFont="1" applyFill="1" applyBorder="1" applyAlignment="1" applyProtection="1">
      <alignment horizontal="left" vertical="center" wrapText="1" indent="2"/>
      <protection locked="0"/>
    </xf>
    <xf numFmtId="44" fontId="10" fillId="3" borderId="12" xfId="3" applyNumberFormat="1" applyFont="1" applyFill="1" applyBorder="1" applyAlignment="1">
      <alignment vertical="center"/>
    </xf>
    <xf numFmtId="0" fontId="11" fillId="4" borderId="22" xfId="0" applyFont="1" applyFill="1" applyBorder="1" applyAlignment="1">
      <alignment horizontal="right" vertical="center" wrapText="1"/>
    </xf>
    <xf numFmtId="44" fontId="11" fillId="4" borderId="22" xfId="3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right" vertical="center" wrapText="1"/>
    </xf>
    <xf numFmtId="44" fontId="11" fillId="3" borderId="6" xfId="3" applyNumberFormat="1" applyFont="1" applyFill="1" applyBorder="1" applyAlignment="1">
      <alignment vertical="center"/>
    </xf>
    <xf numFmtId="0" fontId="33" fillId="3" borderId="6" xfId="0" applyFont="1" applyFill="1" applyBorder="1" applyAlignment="1">
      <alignment horizontal="right" vertical="center" wrapText="1"/>
    </xf>
    <xf numFmtId="44" fontId="10" fillId="3" borderId="12" xfId="3" applyNumberFormat="1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left" vertical="center" wrapText="1" indent="1"/>
    </xf>
    <xf numFmtId="44" fontId="28" fillId="4" borderId="31" xfId="3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 wrapText="1" indent="2"/>
    </xf>
    <xf numFmtId="0" fontId="32" fillId="3" borderId="6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2"/>
    </xf>
    <xf numFmtId="0" fontId="10" fillId="3" borderId="9" xfId="0" applyFont="1" applyFill="1" applyBorder="1" applyAlignment="1">
      <alignment horizontal="left" vertical="center" wrapText="1" indent="2"/>
    </xf>
    <xf numFmtId="0" fontId="10" fillId="3" borderId="12" xfId="0" applyFont="1" applyFill="1" applyBorder="1" applyAlignment="1">
      <alignment horizontal="left" vertical="center" wrapText="1" indent="2"/>
    </xf>
    <xf numFmtId="44" fontId="10" fillId="7" borderId="12" xfId="3" applyNumberFormat="1" applyFont="1" applyFill="1" applyBorder="1" applyAlignment="1">
      <alignment horizontal="center" vertical="center"/>
    </xf>
    <xf numFmtId="44" fontId="10" fillId="3" borderId="46" xfId="3" applyNumberFormat="1" applyFont="1" applyFill="1" applyBorder="1" applyAlignment="1">
      <alignment vertical="center"/>
    </xf>
    <xf numFmtId="0" fontId="28" fillId="3" borderId="6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 wrapText="1" indent="4"/>
      <protection locked="0"/>
    </xf>
    <xf numFmtId="0" fontId="10" fillId="3" borderId="6" xfId="0" applyFont="1" applyFill="1" applyBorder="1" applyAlignment="1" applyProtection="1">
      <alignment vertical="center" wrapText="1"/>
      <protection locked="0"/>
    </xf>
    <xf numFmtId="167" fontId="11" fillId="4" borderId="22" xfId="3" applyNumberFormat="1" applyFont="1" applyFill="1" applyBorder="1" applyAlignment="1">
      <alignment vertical="center"/>
    </xf>
    <xf numFmtId="44" fontId="10" fillId="3" borderId="6" xfId="3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 vertical="center" wrapText="1"/>
    </xf>
    <xf numFmtId="0" fontId="28" fillId="4" borderId="38" xfId="0" applyFont="1" applyFill="1" applyBorder="1" applyAlignment="1">
      <alignment horizontal="left" vertical="center" wrapText="1" indent="1"/>
    </xf>
    <xf numFmtId="44" fontId="28" fillId="4" borderId="38" xfId="3" applyNumberFormat="1" applyFont="1" applyFill="1" applyBorder="1" applyAlignment="1">
      <alignment vertical="center"/>
    </xf>
    <xf numFmtId="0" fontId="28" fillId="3" borderId="4" xfId="0" applyFont="1" applyFill="1" applyBorder="1" applyAlignment="1">
      <alignment horizontal="left" vertical="center" wrapText="1" indent="1"/>
    </xf>
    <xf numFmtId="44" fontId="28" fillId="3" borderId="46" xfId="3" applyNumberFormat="1" applyFont="1" applyFill="1" applyBorder="1" applyAlignment="1">
      <alignment vertical="center"/>
    </xf>
    <xf numFmtId="0" fontId="11" fillId="4" borderId="22" xfId="0" applyFont="1" applyFill="1" applyBorder="1" applyAlignment="1">
      <alignment horizontal="left" vertical="center" wrapText="1" indent="1"/>
    </xf>
    <xf numFmtId="44" fontId="10" fillId="4" borderId="22" xfId="3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 wrapText="1" indent="1"/>
    </xf>
    <xf numFmtId="0" fontId="10" fillId="3" borderId="6" xfId="0" applyFont="1" applyFill="1" applyBorder="1" applyAlignment="1">
      <alignment horizontal="left" vertical="center" wrapText="1" indent="4"/>
    </xf>
    <xf numFmtId="0" fontId="10" fillId="3" borderId="3" xfId="0" applyFont="1" applyFill="1" applyBorder="1" applyAlignment="1">
      <alignment horizontal="left" vertical="center" indent="2"/>
    </xf>
    <xf numFmtId="0" fontId="10" fillId="3" borderId="6" xfId="0" applyFont="1" applyFill="1" applyBorder="1" applyAlignment="1">
      <alignment horizontal="left" vertical="center" indent="2"/>
    </xf>
    <xf numFmtId="44" fontId="11" fillId="3" borderId="6" xfId="3" applyNumberFormat="1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left" vertical="center" wrapText="1" indent="1"/>
    </xf>
    <xf numFmtId="44" fontId="29" fillId="4" borderId="39" xfId="3" applyNumberFormat="1" applyFont="1" applyFill="1" applyBorder="1" applyAlignment="1">
      <alignment vertical="center"/>
    </xf>
    <xf numFmtId="38" fontId="34" fillId="3" borderId="0" xfId="1" applyNumberFormat="1" applyFont="1" applyFill="1" applyBorder="1" applyAlignment="1">
      <alignment vertical="center"/>
    </xf>
    <xf numFmtId="0" fontId="34" fillId="3" borderId="0" xfId="0" applyFont="1" applyFill="1" applyBorder="1" applyAlignment="1">
      <alignment horizontal="center" vertical="center"/>
    </xf>
    <xf numFmtId="43" fontId="34" fillId="3" borderId="0" xfId="1" applyFont="1" applyFill="1" applyBorder="1" applyAlignment="1">
      <alignment vertical="center"/>
    </xf>
    <xf numFmtId="170" fontId="34" fillId="3" borderId="0" xfId="1" applyNumberFormat="1" applyFont="1" applyFill="1" applyBorder="1" applyAlignment="1">
      <alignment vertical="center"/>
    </xf>
    <xf numFmtId="44" fontId="34" fillId="3" borderId="0" xfId="2" applyFont="1" applyFill="1" applyBorder="1" applyAlignment="1">
      <alignment vertical="center"/>
    </xf>
    <xf numFmtId="44" fontId="34" fillId="3" borderId="0" xfId="3" applyNumberFormat="1" applyFont="1" applyFill="1" applyBorder="1" applyAlignment="1">
      <alignment vertical="center"/>
    </xf>
    <xf numFmtId="44" fontId="34" fillId="3" borderId="0" xfId="2" applyNumberFormat="1" applyFont="1" applyFill="1" applyBorder="1" applyAlignment="1">
      <alignment vertical="center"/>
    </xf>
    <xf numFmtId="167" fontId="34" fillId="3" borderId="0" xfId="3" applyNumberFormat="1" applyFont="1" applyFill="1" applyBorder="1" applyAlignment="1">
      <alignment vertical="center"/>
    </xf>
    <xf numFmtId="44" fontId="34" fillId="3" borderId="46" xfId="3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8" fontId="35" fillId="0" borderId="0" xfId="0" applyNumberFormat="1" applyFont="1" applyAlignment="1">
      <alignment vertical="center"/>
    </xf>
    <xf numFmtId="0" fontId="36" fillId="3" borderId="4" xfId="0" applyFont="1" applyFill="1" applyBorder="1" applyAlignment="1">
      <alignment horizontal="left" vertical="center"/>
    </xf>
    <xf numFmtId="165" fontId="10" fillId="3" borderId="4" xfId="0" applyNumberFormat="1" applyFont="1" applyFill="1" applyBorder="1" applyAlignment="1">
      <alignment horizontal="center" vertical="center"/>
    </xf>
    <xf numFmtId="0" fontId="2" fillId="0" borderId="0" xfId="0" quotePrefix="1" applyFont="1" applyBorder="1" applyProtection="1"/>
    <xf numFmtId="2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left" indent="4"/>
    </xf>
    <xf numFmtId="2" fontId="2" fillId="0" borderId="43" xfId="0" applyNumberFormat="1" applyFont="1" applyBorder="1" applyAlignment="1" applyProtection="1">
      <alignment horizontal="center"/>
      <protection locked="0"/>
    </xf>
    <xf numFmtId="10" fontId="0" fillId="0" borderId="0" xfId="0" applyNumberFormat="1"/>
    <xf numFmtId="0" fontId="39" fillId="0" borderId="0" xfId="7"/>
    <xf numFmtId="0" fontId="2" fillId="0" borderId="44" xfId="0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 wrapText="1"/>
      <protection locked="0"/>
    </xf>
    <xf numFmtId="0" fontId="2" fillId="0" borderId="43" xfId="0" applyFont="1" applyBorder="1" applyAlignment="1" applyProtection="1">
      <alignment horizontal="center"/>
    </xf>
    <xf numFmtId="0" fontId="2" fillId="0" borderId="50" xfId="0" applyFont="1" applyFill="1" applyBorder="1" applyAlignment="1" applyProtection="1">
      <alignment horizontal="left"/>
      <protection locked="0"/>
    </xf>
    <xf numFmtId="164" fontId="2" fillId="0" borderId="43" xfId="0" applyNumberFormat="1" applyFont="1" applyBorder="1" applyAlignment="1" applyProtection="1">
      <alignment horizontal="center"/>
      <protection locked="0"/>
    </xf>
    <xf numFmtId="167" fontId="2" fillId="0" borderId="50" xfId="0" applyNumberFormat="1" applyFont="1" applyFill="1" applyBorder="1" applyAlignment="1" applyProtection="1">
      <alignment horizontal="right"/>
    </xf>
    <xf numFmtId="167" fontId="2" fillId="0" borderId="43" xfId="0" applyNumberFormat="1" applyFont="1" applyFill="1" applyBorder="1" applyAlignment="1" applyProtection="1"/>
    <xf numFmtId="44" fontId="2" fillId="0" borderId="43" xfId="0" applyNumberFormat="1" applyFont="1" applyFill="1" applyBorder="1" applyAlignment="1" applyProtection="1">
      <alignment horizontal="right"/>
    </xf>
    <xf numFmtId="0" fontId="2" fillId="0" borderId="43" xfId="0" applyFont="1" applyBorder="1" applyAlignment="1" applyProtection="1">
      <alignment horizontal="center"/>
      <protection locked="0"/>
    </xf>
    <xf numFmtId="167" fontId="2" fillId="0" borderId="43" xfId="0" applyNumberFormat="1" applyFont="1" applyFill="1" applyBorder="1" applyAlignment="1" applyProtection="1">
      <protection locked="0"/>
    </xf>
    <xf numFmtId="44" fontId="2" fillId="0" borderId="43" xfId="0" applyNumberFormat="1" applyFont="1" applyFill="1" applyBorder="1" applyAlignment="1" applyProtection="1"/>
    <xf numFmtId="14" fontId="1" fillId="0" borderId="43" xfId="0" applyNumberFormat="1" applyFont="1" applyBorder="1" applyAlignment="1" applyProtection="1">
      <alignment horizontal="center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</xf>
    <xf numFmtId="0" fontId="13" fillId="7" borderId="20" xfId="0" applyFont="1" applyFill="1" applyBorder="1" applyAlignment="1" applyProtection="1">
      <alignment horizontal="center" vertical="center"/>
    </xf>
    <xf numFmtId="0" fontId="13" fillId="7" borderId="50" xfId="0" applyFont="1" applyFill="1" applyBorder="1" applyAlignment="1" applyProtection="1">
      <alignment horizontal="center" vertical="center"/>
    </xf>
    <xf numFmtId="0" fontId="13" fillId="7" borderId="52" xfId="0" applyFont="1" applyFill="1" applyBorder="1" applyAlignment="1" applyProtection="1">
      <alignment horizontal="center" vertical="center"/>
    </xf>
    <xf numFmtId="0" fontId="2" fillId="8" borderId="20" xfId="0" applyFont="1" applyFill="1" applyBorder="1" applyAlignment="1" applyProtection="1">
      <alignment horizontal="left" vertical="top" wrapText="1"/>
      <protection locked="0"/>
    </xf>
    <xf numFmtId="0" fontId="2" fillId="8" borderId="50" xfId="0" applyFont="1" applyFill="1" applyBorder="1" applyAlignment="1" applyProtection="1">
      <alignment horizontal="left" vertical="top"/>
      <protection locked="0"/>
    </xf>
    <xf numFmtId="0" fontId="2" fillId="8" borderId="52" xfId="0" applyFont="1" applyFill="1" applyBorder="1" applyAlignment="1" applyProtection="1">
      <alignment horizontal="left" vertical="top"/>
      <protection locked="0"/>
    </xf>
    <xf numFmtId="0" fontId="2" fillId="0" borderId="43" xfId="0" applyFont="1" applyFill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8" fillId="0" borderId="50" xfId="0" applyFont="1" applyBorder="1" applyAlignment="1" applyProtection="1">
      <alignment horizontal="center" wrapText="1"/>
      <protection locked="0"/>
    </xf>
    <xf numFmtId="0" fontId="8" fillId="0" borderId="44" xfId="0" applyFont="1" applyBorder="1" applyAlignment="1" applyProtection="1">
      <alignment horizontal="left"/>
    </xf>
    <xf numFmtId="0" fontId="8" fillId="0" borderId="50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horizontal="left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43" fontId="11" fillId="4" borderId="53" xfId="1" applyFont="1" applyFill="1" applyBorder="1" applyAlignment="1">
      <alignment horizontal="center" vertical="center"/>
    </xf>
    <xf numFmtId="43" fontId="11" fillId="4" borderId="50" xfId="1" applyFont="1" applyFill="1" applyBorder="1" applyAlignment="1">
      <alignment horizontal="center" vertical="center"/>
    </xf>
    <xf numFmtId="43" fontId="11" fillId="4" borderId="54" xfId="1" applyFont="1" applyFill="1" applyBorder="1" applyAlignment="1">
      <alignment horizontal="center" vertical="center"/>
    </xf>
    <xf numFmtId="44" fontId="11" fillId="4" borderId="53" xfId="2" applyFont="1" applyFill="1" applyBorder="1" applyAlignment="1">
      <alignment horizontal="center" vertical="center"/>
    </xf>
    <xf numFmtId="44" fontId="11" fillId="4" borderId="54" xfId="2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3" fontId="11" fillId="4" borderId="53" xfId="1" applyFont="1" applyFill="1" applyBorder="1" applyAlignment="1">
      <alignment horizontal="center"/>
    </xf>
    <xf numFmtId="43" fontId="11" fillId="4" borderId="54" xfId="1" applyFont="1" applyFill="1" applyBorder="1" applyAlignment="1">
      <alignment horizontal="center"/>
    </xf>
  </cellXfs>
  <cellStyles count="8">
    <cellStyle name="Comma" xfId="1" builtinId="3"/>
    <cellStyle name="Currency" xfId="2" builtinId="4"/>
    <cellStyle name="Currency [0]" xfId="3" builtinId="7"/>
    <cellStyle name="Hyperlink" xfId="7" builtinId="8"/>
    <cellStyle name="Normal" xfId="0" builtinId="0"/>
    <cellStyle name="Normal 2" xfId="4"/>
    <cellStyle name="Percent" xfId="5" builtinId="5"/>
    <cellStyle name="Percent 2" xfId="6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E699"/>
      <color rgb="FFF4EE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dtfa.ca.gov/taxes-and-fees/rates.aspx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1</xdr:row>
      <xdr:rowOff>66675</xdr:rowOff>
    </xdr:from>
    <xdr:to>
      <xdr:col>14</xdr:col>
      <xdr:colOff>169544</xdr:colOff>
      <xdr:row>3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98D64B0D-2C4E-400E-91D1-D9E78683F6A1}"/>
            </a:ext>
          </a:extLst>
        </xdr:cNvPr>
        <xdr:cNvSpPr txBox="1">
          <a:spLocks noChangeArrowheads="1"/>
        </xdr:cNvSpPr>
      </xdr:nvSpPr>
      <xdr:spPr bwMode="auto">
        <a:xfrm flipH="1">
          <a:off x="4924425" y="333375"/>
          <a:ext cx="45719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400" b="1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50</xdr:row>
          <xdr:rowOff>0</xdr:rowOff>
        </xdr:from>
        <xdr:to>
          <xdr:col>1</xdr:col>
          <xdr:colOff>285750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51</xdr:row>
          <xdr:rowOff>28575</xdr:rowOff>
        </xdr:from>
        <xdr:to>
          <xdr:col>1</xdr:col>
          <xdr:colOff>295275</xdr:colOff>
          <xdr:row>53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50</xdr:row>
          <xdr:rowOff>0</xdr:rowOff>
        </xdr:from>
        <xdr:to>
          <xdr:col>5</xdr:col>
          <xdr:colOff>104775</xdr:colOff>
          <xdr:row>51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Increase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50</xdr:row>
          <xdr:rowOff>0</xdr:rowOff>
        </xdr:from>
        <xdr:to>
          <xdr:col>7</xdr:col>
          <xdr:colOff>47625</xdr:colOff>
          <xdr:row>51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Decrease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0</xdr:row>
      <xdr:rowOff>0</xdr:rowOff>
    </xdr:from>
    <xdr:to>
      <xdr:col>3</xdr:col>
      <xdr:colOff>571500</xdr:colOff>
      <xdr:row>3</xdr:row>
      <xdr:rowOff>57150</xdr:rowOff>
    </xdr:to>
    <xdr:pic>
      <xdr:nvPicPr>
        <xdr:cNvPr id="1301" name="Picture 6" descr="logo">
          <a:extLst>
            <a:ext uri="{FF2B5EF4-FFF2-40B4-BE49-F238E27FC236}">
              <a16:creationId xmlns:a16="http://schemas.microsoft.com/office/drawing/2014/main" id="{EC2AFDFE-8FCF-46C0-9D2C-A95B825F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571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26</xdr:row>
      <xdr:rowOff>57150</xdr:rowOff>
    </xdr:from>
    <xdr:to>
      <xdr:col>22</xdr:col>
      <xdr:colOff>542925</xdr:colOff>
      <xdr:row>32</xdr:row>
      <xdr:rowOff>142874</xdr:rowOff>
    </xdr:to>
    <xdr:sp macro="" textlink="">
      <xdr:nvSpPr>
        <xdr:cNvPr id="8" name="Pentagon 7">
          <a:hlinkClick xmlns:r="http://schemas.openxmlformats.org/officeDocument/2006/relationships" r:id="rId2"/>
        </xdr:cNvPr>
        <xdr:cNvSpPr/>
      </xdr:nvSpPr>
      <xdr:spPr>
        <a:xfrm rot="10800000" flipV="1">
          <a:off x="7591425" y="5353050"/>
          <a:ext cx="3333750" cy="1057274"/>
        </a:xfrm>
        <a:prstGeom prst="homePlate">
          <a:avLst>
            <a:gd name="adj" fmla="val 0"/>
          </a:avLst>
        </a:prstGeom>
        <a:solidFill>
          <a:srgbClr val="FFE699"/>
        </a:solidFill>
        <a:ln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the </a:t>
          </a:r>
          <a:r>
            <a:rPr lang="en-US" sz="1100" b="1" u="non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sales tax rate</a:t>
          </a:r>
          <a:r>
            <a:rPr lang="en-US" sz="1100" b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refer to the California Dept. of Tax and Fee Administration: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https://www.cdtfa.ca.gov/taxes-and-fees/rates.aspx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any questions, contact PMO Estimating.</a:t>
          </a:r>
          <a:endParaRPr lang="en-US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45719</xdr:colOff>
      <xdr:row>2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F3BC4AF-139A-49BB-946C-D0B5B26D1692}"/>
            </a:ext>
          </a:extLst>
        </xdr:cNvPr>
        <xdr:cNvSpPr txBox="1">
          <a:spLocks noChangeArrowheads="1"/>
        </xdr:cNvSpPr>
      </xdr:nvSpPr>
      <xdr:spPr bwMode="auto">
        <a:xfrm flipH="1">
          <a:off x="5343525" y="266700"/>
          <a:ext cx="45719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400" b="1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361950</xdr:colOff>
      <xdr:row>0</xdr:row>
      <xdr:rowOff>28575</xdr:rowOff>
    </xdr:from>
    <xdr:to>
      <xdr:col>2</xdr:col>
      <xdr:colOff>85725</xdr:colOff>
      <xdr:row>3</xdr:row>
      <xdr:rowOff>95250</xdr:rowOff>
    </xdr:to>
    <xdr:pic>
      <xdr:nvPicPr>
        <xdr:cNvPr id="2307" name="Picture 3" descr="logo">
          <a:extLst>
            <a:ext uri="{FF2B5EF4-FFF2-40B4-BE49-F238E27FC236}">
              <a16:creationId xmlns:a16="http://schemas.microsoft.com/office/drawing/2014/main" id="{1DF7002A-15FF-43F6-92FB-B8E7FD58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8575"/>
          <a:ext cx="5334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dtfa.ca.gov/taxes-and-fees/rat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Z399"/>
  <sheetViews>
    <sheetView showGridLines="0" showZeros="0" tabSelected="1" view="pageBreakPreview" zoomScaleNormal="100" zoomScaleSheetLayoutView="100" workbookViewId="0">
      <selection activeCell="E7" sqref="E7:J7"/>
    </sheetView>
  </sheetViews>
  <sheetFormatPr defaultRowHeight="12.75" x14ac:dyDescent="0.2"/>
  <cols>
    <col min="1" max="1" width="1.7109375" style="165" customWidth="1"/>
    <col min="2" max="2" width="4.7109375" style="165" customWidth="1"/>
    <col min="3" max="3" width="3" style="165" customWidth="1"/>
    <col min="4" max="4" width="15.5703125" style="165" customWidth="1"/>
    <col min="5" max="5" width="4.85546875" style="165" customWidth="1"/>
    <col min="6" max="6" width="7.7109375" style="165" customWidth="1"/>
    <col min="7" max="7" width="3.85546875" style="165" customWidth="1"/>
    <col min="8" max="8" width="9.5703125" style="165" customWidth="1"/>
    <col min="9" max="9" width="4.42578125" style="165" customWidth="1"/>
    <col min="10" max="10" width="3.7109375" style="165" customWidth="1"/>
    <col min="11" max="11" width="11.28515625" style="165" customWidth="1"/>
    <col min="12" max="12" width="7.28515625" style="165" customWidth="1"/>
    <col min="13" max="13" width="4.28515625" style="165" customWidth="1"/>
    <col min="14" max="14" width="1.42578125" style="165" customWidth="1"/>
    <col min="15" max="15" width="3.28515625" style="165" customWidth="1"/>
    <col min="16" max="16" width="9.28515625" style="165" customWidth="1"/>
    <col min="17" max="17" width="5.5703125" style="165" customWidth="1"/>
    <col min="18" max="18" width="1.42578125" style="165" customWidth="1"/>
    <col min="19" max="19" width="1.7109375" style="165" customWidth="1"/>
    <col min="20" max="20" width="9.140625" style="165"/>
    <col min="21" max="21" width="11.140625" style="165" customWidth="1"/>
    <col min="22" max="22" width="30.7109375" style="165" customWidth="1"/>
    <col min="23" max="16384" width="9.140625" style="165"/>
  </cols>
  <sheetData>
    <row r="1" spans="1:19" ht="18" x14ac:dyDescent="0.25">
      <c r="A1" s="376" t="s">
        <v>18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204"/>
    </row>
    <row r="2" spans="1:19" x14ac:dyDescent="0.2">
      <c r="A2" s="377" t="s">
        <v>19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204"/>
    </row>
    <row r="3" spans="1:19" x14ac:dyDescent="0.2">
      <c r="A3" s="377" t="s">
        <v>20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204"/>
    </row>
    <row r="4" spans="1:19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2.5" x14ac:dyDescent="0.45">
      <c r="A5" s="378" t="s">
        <v>75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204"/>
    </row>
    <row r="6" spans="1:19" ht="8.1" customHeight="1" x14ac:dyDescent="0.2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1:19" ht="14.25" customHeight="1" x14ac:dyDescent="0.2">
      <c r="A7" s="204"/>
      <c r="B7" s="218" t="s">
        <v>63</v>
      </c>
      <c r="C7" s="219"/>
      <c r="D7" s="219"/>
      <c r="E7" s="382"/>
      <c r="F7" s="382"/>
      <c r="G7" s="382"/>
      <c r="H7" s="382"/>
      <c r="I7" s="382"/>
      <c r="J7" s="382"/>
      <c r="K7" s="219"/>
      <c r="L7" s="222" t="s">
        <v>0</v>
      </c>
      <c r="M7" s="364"/>
      <c r="N7" s="365"/>
      <c r="O7" s="365"/>
      <c r="P7" s="365"/>
      <c r="Q7" s="365"/>
      <c r="R7" s="254"/>
      <c r="S7" s="204"/>
    </row>
    <row r="8" spans="1:19" ht="14.25" customHeight="1" x14ac:dyDescent="0.2">
      <c r="A8" s="204"/>
      <c r="B8" s="218" t="s">
        <v>65</v>
      </c>
      <c r="C8" s="219"/>
      <c r="D8" s="219"/>
      <c r="E8" s="381"/>
      <c r="F8" s="381"/>
      <c r="G8" s="381"/>
      <c r="H8" s="381"/>
      <c r="I8" s="381"/>
      <c r="J8" s="381"/>
      <c r="K8" s="219"/>
      <c r="L8" s="222" t="s">
        <v>81</v>
      </c>
      <c r="M8" s="366"/>
      <c r="N8" s="367"/>
      <c r="O8" s="367"/>
      <c r="P8" s="367"/>
      <c r="Q8" s="367"/>
      <c r="R8" s="254"/>
      <c r="S8" s="204"/>
    </row>
    <row r="9" spans="1:19" ht="24" customHeight="1" x14ac:dyDescent="0.2">
      <c r="A9" s="204"/>
      <c r="B9" s="218" t="s">
        <v>1</v>
      </c>
      <c r="C9" s="219"/>
      <c r="D9" s="219"/>
      <c r="E9" s="379"/>
      <c r="F9" s="379"/>
      <c r="G9" s="379"/>
      <c r="H9" s="379"/>
      <c r="I9" s="379"/>
      <c r="J9" s="379"/>
      <c r="K9" s="219"/>
      <c r="L9" s="225"/>
      <c r="M9" s="368"/>
      <c r="N9" s="368"/>
      <c r="O9" s="368"/>
      <c r="P9" s="368"/>
      <c r="Q9" s="368"/>
      <c r="R9" s="224"/>
      <c r="S9" s="204"/>
    </row>
    <row r="10" spans="1:19" ht="24" customHeight="1" x14ac:dyDescent="0.2">
      <c r="A10" s="204"/>
      <c r="B10" s="218" t="s">
        <v>73</v>
      </c>
      <c r="C10" s="219"/>
      <c r="D10" s="219"/>
      <c r="E10" s="379"/>
      <c r="F10" s="379"/>
      <c r="G10" s="379"/>
      <c r="H10" s="379"/>
      <c r="I10" s="379"/>
      <c r="J10" s="379"/>
      <c r="K10" s="219"/>
      <c r="L10" s="221" t="s">
        <v>76</v>
      </c>
      <c r="M10" s="383"/>
      <c r="N10" s="384"/>
      <c r="O10" s="384"/>
      <c r="P10" s="384"/>
      <c r="Q10" s="384"/>
      <c r="R10" s="224"/>
      <c r="S10" s="204"/>
    </row>
    <row r="11" spans="1:19" ht="14.25" customHeight="1" x14ac:dyDescent="0.2">
      <c r="A11" s="204"/>
      <c r="B11" s="218" t="s">
        <v>66</v>
      </c>
      <c r="C11" s="219"/>
      <c r="D11" s="216"/>
      <c r="E11" s="379"/>
      <c r="F11" s="379"/>
      <c r="G11" s="379"/>
      <c r="H11" s="379"/>
      <c r="I11" s="379"/>
      <c r="J11" s="379"/>
      <c r="K11" s="221"/>
      <c r="L11" s="222" t="s">
        <v>2</v>
      </c>
      <c r="M11" s="366"/>
      <c r="N11" s="367"/>
      <c r="O11" s="367"/>
      <c r="P11" s="367"/>
      <c r="Q11" s="367"/>
      <c r="R11" s="258"/>
      <c r="S11" s="204"/>
    </row>
    <row r="12" spans="1:19" ht="24" customHeight="1" x14ac:dyDescent="0.2">
      <c r="A12" s="204"/>
      <c r="B12" s="218" t="s">
        <v>62</v>
      </c>
      <c r="C12" s="220"/>
      <c r="D12" s="220"/>
      <c r="E12" s="379"/>
      <c r="F12" s="379"/>
      <c r="G12" s="379"/>
      <c r="H12" s="379"/>
      <c r="I12" s="379"/>
      <c r="J12" s="379"/>
      <c r="K12" s="221"/>
      <c r="L12" s="222" t="s">
        <v>74</v>
      </c>
      <c r="M12" s="366"/>
      <c r="N12" s="367"/>
      <c r="O12" s="367"/>
      <c r="P12" s="367"/>
      <c r="Q12" s="367"/>
      <c r="R12" s="224"/>
      <c r="S12" s="204"/>
    </row>
    <row r="13" spans="1:19" s="223" customFormat="1" ht="7.5" customHeight="1" x14ac:dyDescent="0.2">
      <c r="A13" s="162"/>
      <c r="B13" s="169"/>
      <c r="C13" s="162"/>
      <c r="D13" s="162"/>
      <c r="E13" s="380"/>
      <c r="F13" s="380"/>
      <c r="G13" s="380"/>
      <c r="H13" s="380"/>
      <c r="I13" s="380"/>
      <c r="J13" s="380"/>
      <c r="K13" s="169"/>
      <c r="L13" s="169"/>
      <c r="M13" s="162"/>
      <c r="N13" s="162"/>
      <c r="O13" s="162"/>
      <c r="P13" s="162"/>
      <c r="Q13" s="162"/>
      <c r="R13" s="162"/>
      <c r="S13" s="162"/>
    </row>
    <row r="14" spans="1:19" s="223" customFormat="1" ht="19.5" customHeight="1" x14ac:dyDescent="0.2">
      <c r="A14" s="162"/>
      <c r="B14" s="369" t="s">
        <v>80</v>
      </c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1"/>
      <c r="R14" s="162"/>
      <c r="S14" s="162"/>
    </row>
    <row r="15" spans="1:19" s="223" customFormat="1" ht="7.5" customHeight="1" x14ac:dyDescent="0.2">
      <c r="A15" s="162"/>
      <c r="B15" s="169"/>
      <c r="C15" s="162"/>
      <c r="D15" s="162"/>
      <c r="E15" s="216"/>
      <c r="F15" s="216"/>
      <c r="G15" s="216"/>
      <c r="H15" s="216"/>
      <c r="I15" s="216"/>
      <c r="J15" s="216"/>
      <c r="K15" s="169"/>
      <c r="L15" s="169"/>
      <c r="M15" s="162"/>
      <c r="N15" s="162"/>
      <c r="O15" s="162"/>
      <c r="P15" s="162"/>
      <c r="Q15" s="162"/>
      <c r="R15" s="162"/>
      <c r="S15" s="162"/>
    </row>
    <row r="16" spans="1:19" ht="15" customHeight="1" x14ac:dyDescent="0.2">
      <c r="A16" s="204"/>
      <c r="B16" s="217" t="s">
        <v>3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</row>
    <row r="17" spans="1:25" ht="57.75" customHeight="1" x14ac:dyDescent="0.2">
      <c r="A17" s="204"/>
      <c r="B17" s="372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4"/>
      <c r="S17" s="204"/>
      <c r="Y17" s="259" t="s">
        <v>44</v>
      </c>
    </row>
    <row r="18" spans="1:25" ht="6" customHeight="1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</row>
    <row r="19" spans="1:25" ht="16.5" customHeight="1" x14ac:dyDescent="0.2">
      <c r="A19" s="204"/>
      <c r="B19" s="255" t="s">
        <v>50</v>
      </c>
      <c r="C19" s="256" t="s">
        <v>60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3"/>
      <c r="S19" s="204"/>
    </row>
    <row r="20" spans="1:25" x14ac:dyDescent="0.2">
      <c r="A20" s="204"/>
      <c r="B20" s="167"/>
      <c r="C20" s="257"/>
      <c r="D20" s="375" t="str">
        <f>IF(Estimate!M39=0," ",Estimate!A11)</f>
        <v xml:space="preserve"> </v>
      </c>
      <c r="E20" s="375"/>
      <c r="F20" s="375"/>
      <c r="G20" s="375"/>
      <c r="H20" s="375"/>
      <c r="I20" s="162"/>
      <c r="J20" s="362">
        <f>Estimate!M39</f>
        <v>0</v>
      </c>
      <c r="K20" s="362"/>
      <c r="L20" s="163"/>
      <c r="M20" s="162"/>
      <c r="N20" s="162"/>
      <c r="O20" s="162"/>
      <c r="P20" s="162"/>
      <c r="Q20" s="162"/>
      <c r="R20" s="214"/>
      <c r="S20" s="204"/>
    </row>
    <row r="21" spans="1:25" x14ac:dyDescent="0.2">
      <c r="A21" s="204"/>
      <c r="B21" s="167"/>
      <c r="C21" s="257"/>
      <c r="D21" s="356" t="str">
        <f>IF(Estimate!M69=0," ",Estimate!A41)</f>
        <v xml:space="preserve"> </v>
      </c>
      <c r="E21" s="356"/>
      <c r="F21" s="356"/>
      <c r="G21" s="356"/>
      <c r="H21" s="356"/>
      <c r="I21" s="162"/>
      <c r="J21" s="362">
        <f>Estimate!M69</f>
        <v>0</v>
      </c>
      <c r="K21" s="362"/>
      <c r="L21" s="163"/>
      <c r="M21" s="162"/>
      <c r="N21" s="162"/>
      <c r="O21" s="162"/>
      <c r="P21" s="162"/>
      <c r="Q21" s="162"/>
      <c r="R21" s="214"/>
      <c r="S21" s="204"/>
    </row>
    <row r="22" spans="1:25" x14ac:dyDescent="0.2">
      <c r="A22" s="204"/>
      <c r="B22" s="167"/>
      <c r="C22" s="257"/>
      <c r="D22" s="356" t="str">
        <f>IF(Estimate!M151=0," ",Estimate!A123)</f>
        <v xml:space="preserve"> </v>
      </c>
      <c r="E22" s="356"/>
      <c r="F22" s="356"/>
      <c r="G22" s="356"/>
      <c r="H22" s="356"/>
      <c r="I22" s="162"/>
      <c r="J22" s="362">
        <f>Estimate!M151</f>
        <v>0</v>
      </c>
      <c r="K22" s="362"/>
      <c r="L22" s="163"/>
      <c r="M22" s="162"/>
      <c r="N22" s="162"/>
      <c r="O22" s="162"/>
      <c r="P22" s="162"/>
      <c r="Q22" s="162"/>
      <c r="R22" s="214"/>
      <c r="S22" s="204"/>
    </row>
    <row r="23" spans="1:25" x14ac:dyDescent="0.2">
      <c r="A23" s="204"/>
      <c r="B23" s="167"/>
      <c r="C23" s="257"/>
      <c r="D23" s="356" t="str">
        <f>IF(Estimate!F181=0," ",Estimate!A153)</f>
        <v xml:space="preserve"> </v>
      </c>
      <c r="E23" s="356"/>
      <c r="F23" s="356"/>
      <c r="G23" s="356"/>
      <c r="H23" s="356"/>
      <c r="I23" s="162"/>
      <c r="J23" s="362">
        <f>Estimate!M181</f>
        <v>0</v>
      </c>
      <c r="K23" s="362"/>
      <c r="L23" s="163"/>
      <c r="M23" s="162"/>
      <c r="N23" s="164"/>
      <c r="O23" s="164" t="s">
        <v>4</v>
      </c>
      <c r="P23" s="360">
        <f>SUM(J20:K23)</f>
        <v>0</v>
      </c>
      <c r="Q23" s="360"/>
      <c r="R23" s="215"/>
      <c r="S23" s="204"/>
    </row>
    <row r="24" spans="1:25" ht="6" customHeight="1" x14ac:dyDescent="0.2">
      <c r="A24" s="204"/>
      <c r="B24" s="167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214"/>
      <c r="S24" s="204"/>
    </row>
    <row r="25" spans="1:25" ht="16.5" customHeight="1" x14ac:dyDescent="0.2">
      <c r="A25" s="204"/>
      <c r="B25" s="167" t="s">
        <v>51</v>
      </c>
      <c r="C25" s="168" t="s">
        <v>61</v>
      </c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214"/>
      <c r="S25" s="204"/>
    </row>
    <row r="26" spans="1:25" x14ac:dyDescent="0.2">
      <c r="A26" s="204"/>
      <c r="B26" s="167"/>
      <c r="C26" s="257"/>
      <c r="D26" s="375" t="str">
        <f>IF(Estimate!M120=0," ",Estimate!A72)</f>
        <v xml:space="preserve"> </v>
      </c>
      <c r="E26" s="375"/>
      <c r="F26" s="375"/>
      <c r="G26" s="375"/>
      <c r="H26" s="375"/>
      <c r="I26" s="162"/>
      <c r="J26" s="362">
        <f>Estimate!M120</f>
        <v>0</v>
      </c>
      <c r="K26" s="362"/>
      <c r="L26" s="163"/>
      <c r="M26" s="162"/>
      <c r="N26" s="162"/>
      <c r="O26" s="162"/>
      <c r="P26" s="162"/>
      <c r="Q26" s="162"/>
      <c r="R26" s="214"/>
      <c r="S26" s="204"/>
    </row>
    <row r="27" spans="1:25" x14ac:dyDescent="0.2">
      <c r="A27" s="204"/>
      <c r="B27" s="167"/>
      <c r="C27" s="257"/>
      <c r="D27" s="356" t="str">
        <f>IF(Estimate!M222=0," ",Estimate!A185)</f>
        <v xml:space="preserve"> </v>
      </c>
      <c r="E27" s="356"/>
      <c r="F27" s="356"/>
      <c r="G27" s="356"/>
      <c r="H27" s="356"/>
      <c r="I27" s="162"/>
      <c r="J27" s="362">
        <f>Estimate!M222</f>
        <v>0</v>
      </c>
      <c r="K27" s="362"/>
      <c r="L27" s="163"/>
      <c r="M27" s="162"/>
      <c r="N27" s="162"/>
      <c r="O27" s="162"/>
      <c r="P27" s="162"/>
      <c r="Q27" s="162"/>
      <c r="R27" s="214"/>
      <c r="S27" s="204"/>
    </row>
    <row r="28" spans="1:25" x14ac:dyDescent="0.2">
      <c r="A28" s="204"/>
      <c r="B28" s="167"/>
      <c r="C28" s="257"/>
      <c r="D28" s="356"/>
      <c r="E28" s="356"/>
      <c r="F28" s="356"/>
      <c r="G28" s="356"/>
      <c r="H28" s="356"/>
      <c r="I28" s="162"/>
      <c r="J28" s="362"/>
      <c r="K28" s="362"/>
      <c r="L28" s="163"/>
      <c r="M28" s="162"/>
      <c r="N28" s="162"/>
      <c r="O28" s="162"/>
      <c r="P28" s="162"/>
      <c r="Q28" s="162"/>
      <c r="R28" s="214"/>
      <c r="S28" s="204"/>
      <c r="U28" s="259" t="s">
        <v>43</v>
      </c>
    </row>
    <row r="29" spans="1:25" x14ac:dyDescent="0.2">
      <c r="A29" s="204"/>
      <c r="B29" s="167"/>
      <c r="C29" s="257"/>
      <c r="D29" s="356"/>
      <c r="E29" s="356"/>
      <c r="F29" s="356"/>
      <c r="G29" s="356"/>
      <c r="H29" s="356"/>
      <c r="I29" s="162"/>
      <c r="J29" s="362"/>
      <c r="K29" s="362"/>
      <c r="L29" s="163"/>
      <c r="M29" s="162"/>
      <c r="N29" s="162"/>
      <c r="O29" s="162"/>
      <c r="P29" s="162"/>
      <c r="Q29" s="162"/>
      <c r="R29" s="214"/>
      <c r="S29" s="204"/>
    </row>
    <row r="30" spans="1:25" x14ac:dyDescent="0.2">
      <c r="A30" s="204"/>
      <c r="B30" s="167"/>
      <c r="C30" s="257"/>
      <c r="D30" s="356"/>
      <c r="E30" s="356"/>
      <c r="F30" s="356"/>
      <c r="G30" s="356"/>
      <c r="H30" s="356"/>
      <c r="I30" s="162"/>
      <c r="J30" s="362"/>
      <c r="K30" s="362"/>
      <c r="L30" s="163"/>
      <c r="M30" s="162"/>
      <c r="N30" s="162"/>
      <c r="O30" s="162"/>
      <c r="P30" s="162"/>
      <c r="Q30" s="162"/>
      <c r="R30" s="214"/>
      <c r="S30" s="204"/>
    </row>
    <row r="31" spans="1:25" x14ac:dyDescent="0.2">
      <c r="A31" s="204"/>
      <c r="B31" s="167"/>
      <c r="C31" s="257"/>
      <c r="D31" s="356"/>
      <c r="E31" s="356"/>
      <c r="F31" s="356"/>
      <c r="G31" s="356"/>
      <c r="H31" s="356"/>
      <c r="I31" s="162"/>
      <c r="J31" s="362"/>
      <c r="K31" s="362"/>
      <c r="L31" s="163"/>
      <c r="M31" s="162"/>
      <c r="N31" s="162"/>
      <c r="O31" s="162"/>
      <c r="P31" s="162"/>
      <c r="Q31" s="162"/>
      <c r="R31" s="214"/>
      <c r="S31" s="204"/>
    </row>
    <row r="32" spans="1:25" x14ac:dyDescent="0.2">
      <c r="A32" s="204"/>
      <c r="B32" s="167"/>
      <c r="C32" s="257"/>
      <c r="D32" s="356"/>
      <c r="E32" s="356"/>
      <c r="F32" s="356"/>
      <c r="G32" s="356"/>
      <c r="H32" s="356"/>
      <c r="I32" s="162"/>
      <c r="J32" s="362"/>
      <c r="K32" s="362"/>
      <c r="L32" s="163"/>
      <c r="M32" s="162"/>
      <c r="N32" s="162"/>
      <c r="O32" s="164" t="s">
        <v>5</v>
      </c>
      <c r="P32" s="360">
        <f>SUM(J26:K32)</f>
        <v>0</v>
      </c>
      <c r="Q32" s="360"/>
      <c r="R32" s="215"/>
      <c r="S32" s="204"/>
    </row>
    <row r="33" spans="1:26" x14ac:dyDescent="0.2">
      <c r="A33" s="204"/>
      <c r="B33" s="167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214"/>
      <c r="S33" s="204"/>
    </row>
    <row r="34" spans="1:26" x14ac:dyDescent="0.2">
      <c r="A34" s="204"/>
      <c r="B34" s="167" t="s">
        <v>52</v>
      </c>
      <c r="C34" s="168" t="s">
        <v>53</v>
      </c>
      <c r="D34" s="169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214"/>
      <c r="S34" s="204"/>
    </row>
    <row r="35" spans="1:26" x14ac:dyDescent="0.2">
      <c r="A35" s="204"/>
      <c r="B35" s="167"/>
      <c r="D35" s="162" t="s">
        <v>22</v>
      </c>
      <c r="E35" s="162"/>
      <c r="F35" s="162"/>
      <c r="G35" s="162"/>
      <c r="H35" s="162"/>
      <c r="I35" s="162"/>
      <c r="J35" s="359">
        <f>Estimate!I250</f>
        <v>0</v>
      </c>
      <c r="K35" s="359"/>
      <c r="L35" s="163"/>
      <c r="M35" s="162"/>
      <c r="N35" s="162"/>
      <c r="O35" s="162"/>
      <c r="P35" s="162"/>
      <c r="Q35" s="162"/>
      <c r="R35" s="214"/>
      <c r="S35" s="204"/>
    </row>
    <row r="36" spans="1:26" x14ac:dyDescent="0.2">
      <c r="A36" s="204"/>
      <c r="B36" s="167"/>
      <c r="D36" s="349" t="s">
        <v>97</v>
      </c>
      <c r="E36" s="350">
        <v>0</v>
      </c>
      <c r="F36" s="347" t="s">
        <v>98</v>
      </c>
      <c r="G36" s="162"/>
      <c r="H36" s="162"/>
      <c r="I36" s="162"/>
      <c r="J36" s="358">
        <f>J35*(E36/100)</f>
        <v>0</v>
      </c>
      <c r="K36" s="358"/>
      <c r="L36" s="163"/>
      <c r="M36" s="162"/>
      <c r="N36" s="162"/>
      <c r="O36" s="162"/>
      <c r="P36" s="162"/>
      <c r="Q36" s="162"/>
      <c r="R36" s="214"/>
      <c r="S36" s="204"/>
      <c r="Z36" s="264">
        <f>IF(P39&lt;0,8,15)</f>
        <v>15</v>
      </c>
    </row>
    <row r="37" spans="1:26" x14ac:dyDescent="0.2">
      <c r="A37" s="204"/>
      <c r="B37" s="167"/>
      <c r="D37" s="162" t="s">
        <v>23</v>
      </c>
      <c r="E37" s="162"/>
      <c r="F37" s="162"/>
      <c r="G37" s="162"/>
      <c r="H37" s="162"/>
      <c r="I37" s="162"/>
      <c r="J37" s="359">
        <f>Estimate!G250</f>
        <v>0</v>
      </c>
      <c r="K37" s="359"/>
      <c r="L37" s="163"/>
      <c r="M37" s="162"/>
      <c r="N37" s="162"/>
      <c r="O37" s="162"/>
      <c r="P37" s="162"/>
      <c r="Q37" s="162"/>
      <c r="R37" s="214"/>
      <c r="S37" s="204"/>
    </row>
    <row r="38" spans="1:26" x14ac:dyDescent="0.2">
      <c r="A38" s="204"/>
      <c r="B38" s="167"/>
      <c r="D38" s="349" t="s">
        <v>99</v>
      </c>
      <c r="E38" s="162"/>
      <c r="G38" s="348"/>
      <c r="H38" s="162"/>
      <c r="I38" s="162"/>
      <c r="J38" s="358" t="s">
        <v>24</v>
      </c>
      <c r="K38" s="358"/>
      <c r="L38" s="163"/>
      <c r="M38" s="162"/>
      <c r="N38" s="162"/>
      <c r="O38" s="162"/>
      <c r="P38" s="162"/>
      <c r="Q38" s="162"/>
      <c r="R38" s="214"/>
      <c r="S38" s="204"/>
    </row>
    <row r="39" spans="1:26" x14ac:dyDescent="0.2">
      <c r="A39" s="204"/>
      <c r="B39" s="167"/>
      <c r="D39" s="162" t="s">
        <v>25</v>
      </c>
      <c r="E39" s="162"/>
      <c r="F39" s="162"/>
      <c r="G39" s="162"/>
      <c r="H39" s="162"/>
      <c r="I39" s="162"/>
      <c r="J39" s="359">
        <f>+Estimate!K250</f>
        <v>0</v>
      </c>
      <c r="K39" s="359"/>
      <c r="L39" s="163"/>
      <c r="M39" s="162"/>
      <c r="N39" s="162"/>
      <c r="O39" s="164" t="s">
        <v>6</v>
      </c>
      <c r="P39" s="360">
        <f>SUM(J35:K39)</f>
        <v>0</v>
      </c>
      <c r="Q39" s="360"/>
      <c r="R39" s="215"/>
      <c r="S39" s="204"/>
    </row>
    <row r="40" spans="1:26" x14ac:dyDescent="0.2">
      <c r="A40" s="204"/>
      <c r="B40" s="167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214"/>
      <c r="S40" s="204"/>
    </row>
    <row r="41" spans="1:26" x14ac:dyDescent="0.2">
      <c r="A41" s="204"/>
      <c r="B41" s="167" t="s">
        <v>54</v>
      </c>
      <c r="C41" s="168" t="s">
        <v>55</v>
      </c>
      <c r="D41" s="162"/>
      <c r="E41" s="169"/>
      <c r="F41" s="169"/>
      <c r="G41" s="162"/>
      <c r="H41" s="162"/>
      <c r="I41" s="162"/>
      <c r="J41" s="162"/>
      <c r="K41" s="164"/>
      <c r="L41" s="164"/>
      <c r="M41" s="162"/>
      <c r="N41" s="162"/>
      <c r="O41" s="164"/>
      <c r="R41" s="260"/>
      <c r="S41" s="204"/>
    </row>
    <row r="42" spans="1:26" x14ac:dyDescent="0.2">
      <c r="A42" s="204"/>
      <c r="B42" s="167"/>
      <c r="D42" s="162" t="s">
        <v>26</v>
      </c>
      <c r="E42" s="162"/>
      <c r="F42" s="162"/>
      <c r="G42" s="162"/>
      <c r="H42" s="162"/>
      <c r="I42" s="162"/>
      <c r="J42" s="363">
        <f>P23*0.05</f>
        <v>0</v>
      </c>
      <c r="K42" s="363"/>
      <c r="L42" s="163"/>
      <c r="M42" s="162"/>
      <c r="N42" s="162"/>
      <c r="O42" s="162"/>
      <c r="P42" s="162"/>
      <c r="Q42" s="162"/>
      <c r="R42" s="214"/>
      <c r="S42" s="204"/>
    </row>
    <row r="43" spans="1:26" x14ac:dyDescent="0.2">
      <c r="A43" s="204"/>
      <c r="B43" s="167"/>
      <c r="D43" s="162" t="s">
        <v>27</v>
      </c>
      <c r="E43" s="162"/>
      <c r="F43" s="162"/>
      <c r="G43" s="162"/>
      <c r="H43" s="162"/>
      <c r="I43" s="162"/>
      <c r="J43" s="363">
        <f>+P32*0.05</f>
        <v>0</v>
      </c>
      <c r="K43" s="363"/>
      <c r="L43" s="163"/>
      <c r="M43" s="162"/>
      <c r="N43" s="162"/>
      <c r="O43" s="164"/>
      <c r="P43" s="8"/>
      <c r="Q43" s="9"/>
      <c r="R43" s="215"/>
      <c r="S43" s="204"/>
    </row>
    <row r="44" spans="1:26" x14ac:dyDescent="0.2">
      <c r="A44" s="204"/>
      <c r="B44" s="167"/>
      <c r="D44" s="162" t="str">
        <f>"Overhead &amp; Profit "&amp; Z36&amp;"% of Subtotal C"</f>
        <v>Overhead &amp; Profit 15% of Subtotal C</v>
      </c>
      <c r="E44" s="162"/>
      <c r="F44" s="162"/>
      <c r="G44" s="162"/>
      <c r="H44" s="162"/>
      <c r="I44" s="162"/>
      <c r="J44" s="363">
        <f>IF(P39&lt;0,P39*8%,+P39*15%)</f>
        <v>0</v>
      </c>
      <c r="K44" s="363"/>
      <c r="L44" s="163"/>
      <c r="M44" s="162"/>
      <c r="N44" s="162"/>
      <c r="O44" s="164" t="s">
        <v>10</v>
      </c>
      <c r="P44" s="360">
        <f>SUM(J42:K44)</f>
        <v>0</v>
      </c>
      <c r="Q44" s="360"/>
      <c r="R44" s="215"/>
      <c r="S44" s="204"/>
    </row>
    <row r="45" spans="1:26" ht="13.5" thickBot="1" x14ac:dyDescent="0.25">
      <c r="A45" s="204"/>
      <c r="B45" s="167"/>
      <c r="D45" s="162"/>
      <c r="E45" s="162"/>
      <c r="F45" s="162"/>
      <c r="G45" s="162"/>
      <c r="H45" s="162"/>
      <c r="I45" s="162"/>
      <c r="J45" s="166"/>
      <c r="K45" s="166"/>
      <c r="R45" s="260"/>
      <c r="S45" s="204"/>
    </row>
    <row r="46" spans="1:26" ht="13.5" thickBot="1" x14ac:dyDescent="0.25">
      <c r="A46" s="204"/>
      <c r="B46" s="167" t="s">
        <v>28</v>
      </c>
      <c r="C46" s="168" t="s">
        <v>70</v>
      </c>
      <c r="D46" s="162"/>
      <c r="E46" s="170"/>
      <c r="F46" s="162"/>
      <c r="G46" s="162"/>
      <c r="H46" s="162"/>
      <c r="I46" s="162"/>
      <c r="J46" s="363">
        <f>IF(U46&gt;2,2%*SUM(P23:Q44),SUM(P23:Q44)*U46/100)</f>
        <v>0</v>
      </c>
      <c r="K46" s="363"/>
      <c r="L46" s="163"/>
      <c r="M46" s="162"/>
      <c r="N46" s="162"/>
      <c r="O46" s="164" t="s">
        <v>30</v>
      </c>
      <c r="P46" s="360">
        <f>+J46</f>
        <v>0</v>
      </c>
      <c r="Q46" s="360"/>
      <c r="R46" s="215"/>
      <c r="S46" s="204"/>
      <c r="U46" s="263">
        <v>1</v>
      </c>
    </row>
    <row r="47" spans="1:26" x14ac:dyDescent="0.2">
      <c r="A47" s="204"/>
      <c r="B47" s="171"/>
      <c r="D47" s="162" t="str">
        <f>IF(U46&gt;2, "2 % of Subtotals (A+B+C+D)",U46&amp; " % of Subtotals (A+B+C+D)")</f>
        <v>1 % of Subtotals (A+B+C+D)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214"/>
      <c r="S47" s="204"/>
    </row>
    <row r="48" spans="1:26" ht="15" customHeight="1" x14ac:dyDescent="0.2">
      <c r="A48" s="204"/>
      <c r="B48" s="205"/>
      <c r="C48" s="162"/>
      <c r="D48" s="162"/>
      <c r="E48" s="206"/>
      <c r="F48" s="207"/>
      <c r="G48" s="162"/>
      <c r="H48" s="207"/>
      <c r="I48" s="162"/>
      <c r="J48" s="206"/>
      <c r="K48" s="164"/>
      <c r="L48" s="164" t="s">
        <v>29</v>
      </c>
      <c r="M48" s="206"/>
      <c r="N48" s="206"/>
      <c r="O48" s="164" t="s">
        <v>7</v>
      </c>
      <c r="P48" s="360">
        <f>SUM(P23:R46)</f>
        <v>0</v>
      </c>
      <c r="Q48" s="360"/>
      <c r="R48" s="261"/>
      <c r="S48" s="204"/>
    </row>
    <row r="49" spans="1:20" ht="6" customHeight="1" x14ac:dyDescent="0.2">
      <c r="A49" s="204"/>
      <c r="B49" s="208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62"/>
      <c r="S49" s="204"/>
    </row>
    <row r="50" spans="1:20" ht="6" customHeight="1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</row>
    <row r="51" spans="1:20" x14ac:dyDescent="0.2">
      <c r="A51" s="204"/>
      <c r="B51" s="204"/>
      <c r="C51" s="210" t="s">
        <v>77</v>
      </c>
      <c r="D51" s="204"/>
      <c r="E51" s="204"/>
      <c r="F51" s="204"/>
      <c r="G51" s="204"/>
      <c r="H51" s="210" t="s">
        <v>21</v>
      </c>
      <c r="I51" s="210"/>
      <c r="J51" s="204"/>
      <c r="K51" s="204"/>
      <c r="L51" s="361"/>
      <c r="M51" s="361"/>
      <c r="N51" s="204"/>
      <c r="O51" s="210" t="s">
        <v>8</v>
      </c>
      <c r="Q51" s="204"/>
      <c r="R51" s="204"/>
      <c r="S51" s="204"/>
    </row>
    <row r="52" spans="1:20" ht="4.5" customHeight="1" x14ac:dyDescent="0.2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</row>
    <row r="53" spans="1:20" x14ac:dyDescent="0.2">
      <c r="A53" s="204"/>
      <c r="B53" s="162"/>
      <c r="C53" s="210" t="s">
        <v>78</v>
      </c>
      <c r="D53" s="210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</row>
    <row r="54" spans="1:20" ht="4.5" customHeight="1" x14ac:dyDescent="0.2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</row>
    <row r="55" spans="1:20" ht="25.5" customHeight="1" x14ac:dyDescent="0.2">
      <c r="A55" s="354"/>
      <c r="B55" s="354"/>
      <c r="C55" s="354"/>
      <c r="D55" s="354"/>
      <c r="E55" s="354"/>
      <c r="F55" s="354"/>
      <c r="G55" s="211"/>
      <c r="H55" s="355"/>
      <c r="I55" s="355"/>
      <c r="J55" s="355"/>
      <c r="K55" s="355"/>
      <c r="L55" s="355"/>
      <c r="M55" s="355"/>
      <c r="N55" s="211"/>
      <c r="O55" s="204"/>
      <c r="P55" s="357"/>
      <c r="Q55" s="357"/>
      <c r="R55" s="254"/>
      <c r="S55" s="204"/>
    </row>
    <row r="56" spans="1:20" x14ac:dyDescent="0.2">
      <c r="A56" s="353" t="s">
        <v>69</v>
      </c>
      <c r="B56" s="353"/>
      <c r="C56" s="353"/>
      <c r="D56" s="353"/>
      <c r="E56" s="353"/>
      <c r="F56" s="353"/>
      <c r="G56" s="211"/>
      <c r="H56" s="353" t="s">
        <v>64</v>
      </c>
      <c r="I56" s="353"/>
      <c r="J56" s="353"/>
      <c r="K56" s="353"/>
      <c r="L56" s="353"/>
      <c r="M56" s="353"/>
      <c r="N56" s="211"/>
      <c r="O56" s="211"/>
      <c r="P56" s="353" t="s">
        <v>9</v>
      </c>
      <c r="Q56" s="353"/>
      <c r="R56" s="211"/>
      <c r="S56" s="211"/>
      <c r="T56" s="211"/>
    </row>
    <row r="57" spans="1:20" x14ac:dyDescent="0.2">
      <c r="A57" s="204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</row>
    <row r="58" spans="1:20" x14ac:dyDescent="0.2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</row>
    <row r="59" spans="1:20" x14ac:dyDescent="0.2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</row>
    <row r="60" spans="1:20" x14ac:dyDescent="0.2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20" x14ac:dyDescent="0.2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</row>
    <row r="62" spans="1:20" x14ac:dyDescent="0.2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</row>
    <row r="63" spans="1:20" x14ac:dyDescent="0.2">
      <c r="A63" s="204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</row>
    <row r="64" spans="1:20" x14ac:dyDescent="0.2">
      <c r="A64" s="204"/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</row>
    <row r="65" spans="1:19" x14ac:dyDescent="0.2">
      <c r="A65" s="204"/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</row>
    <row r="66" spans="1:19" x14ac:dyDescent="0.2">
      <c r="A66" s="204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</row>
    <row r="67" spans="1:19" x14ac:dyDescent="0.2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</row>
    <row r="68" spans="1:19" x14ac:dyDescent="0.2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</row>
    <row r="69" spans="1:19" x14ac:dyDescent="0.2">
      <c r="A69" s="204"/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</row>
    <row r="70" spans="1:19" x14ac:dyDescent="0.2">
      <c r="A70" s="204"/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</row>
    <row r="71" spans="1:19" x14ac:dyDescent="0.2">
      <c r="A71" s="204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</row>
    <row r="72" spans="1:19" x14ac:dyDescent="0.2">
      <c r="A72" s="204"/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</row>
    <row r="73" spans="1:19" x14ac:dyDescent="0.2">
      <c r="A73" s="204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</row>
    <row r="74" spans="1:19" x14ac:dyDescent="0.2">
      <c r="A74" s="204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</row>
    <row r="75" spans="1:19" x14ac:dyDescent="0.2">
      <c r="A75" s="204"/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</row>
    <row r="76" spans="1:19" x14ac:dyDescent="0.2">
      <c r="A76" s="204"/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</row>
    <row r="77" spans="1:19" x14ac:dyDescent="0.2">
      <c r="A77" s="204"/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</row>
    <row r="78" spans="1:19" x14ac:dyDescent="0.2">
      <c r="A78" s="204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</row>
    <row r="79" spans="1:19" x14ac:dyDescent="0.2">
      <c r="A79" s="204"/>
      <c r="B79" s="204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</row>
    <row r="80" spans="1:19" x14ac:dyDescent="0.2">
      <c r="A80" s="204"/>
      <c r="B80" s="204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</row>
    <row r="81" spans="1:19" x14ac:dyDescent="0.2">
      <c r="A81" s="204"/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04"/>
    </row>
    <row r="82" spans="1:19" x14ac:dyDescent="0.2">
      <c r="A82" s="204"/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</row>
    <row r="83" spans="1:19" x14ac:dyDescent="0.2">
      <c r="A83" s="204"/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</row>
    <row r="84" spans="1:19" x14ac:dyDescent="0.2">
      <c r="A84" s="204"/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</row>
    <row r="85" spans="1:19" x14ac:dyDescent="0.2">
      <c r="A85" s="204"/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</row>
    <row r="86" spans="1:19" x14ac:dyDescent="0.2">
      <c r="A86" s="204"/>
      <c r="B86" s="204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</row>
    <row r="87" spans="1:19" x14ac:dyDescent="0.2">
      <c r="A87" s="204"/>
      <c r="B87" s="204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</row>
    <row r="88" spans="1:19" x14ac:dyDescent="0.2">
      <c r="A88" s="204"/>
      <c r="B88" s="204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204"/>
      <c r="R88" s="204"/>
      <c r="S88" s="204"/>
    </row>
    <row r="89" spans="1:19" x14ac:dyDescent="0.2">
      <c r="A89" s="204"/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</row>
    <row r="90" spans="1:19" x14ac:dyDescent="0.2">
      <c r="A90" s="204"/>
      <c r="B90" s="204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</row>
    <row r="91" spans="1:19" x14ac:dyDescent="0.2">
      <c r="A91" s="204"/>
      <c r="B91" s="20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</row>
    <row r="92" spans="1:19" x14ac:dyDescent="0.2">
      <c r="A92" s="204"/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</row>
    <row r="93" spans="1:19" x14ac:dyDescent="0.2">
      <c r="A93" s="204"/>
      <c r="B93" s="204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</row>
    <row r="94" spans="1:19" x14ac:dyDescent="0.2">
      <c r="A94" s="204"/>
      <c r="B94" s="204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</row>
    <row r="95" spans="1:19" x14ac:dyDescent="0.2">
      <c r="A95" s="204"/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</row>
    <row r="96" spans="1:19" x14ac:dyDescent="0.2">
      <c r="A96" s="204"/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</row>
    <row r="97" spans="1:19" x14ac:dyDescent="0.2">
      <c r="A97" s="204"/>
      <c r="B97" s="204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</row>
    <row r="98" spans="1:19" x14ac:dyDescent="0.2">
      <c r="A98" s="204"/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</row>
    <row r="99" spans="1:19" x14ac:dyDescent="0.2">
      <c r="A99" s="204"/>
      <c r="B99" s="204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</row>
    <row r="100" spans="1:19" x14ac:dyDescent="0.2">
      <c r="A100" s="204"/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</row>
    <row r="101" spans="1:19" x14ac:dyDescent="0.2">
      <c r="A101" s="204"/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</row>
    <row r="102" spans="1:19" x14ac:dyDescent="0.2">
      <c r="A102" s="204"/>
      <c r="B102" s="20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</row>
    <row r="103" spans="1:19" x14ac:dyDescent="0.2">
      <c r="A103" s="204"/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</row>
    <row r="104" spans="1:19" x14ac:dyDescent="0.2">
      <c r="A104" s="204"/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</row>
    <row r="105" spans="1:19" x14ac:dyDescent="0.2">
      <c r="A105" s="204"/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</row>
    <row r="106" spans="1:19" x14ac:dyDescent="0.2">
      <c r="A106" s="204"/>
      <c r="B106" s="204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</row>
    <row r="107" spans="1:19" x14ac:dyDescent="0.2">
      <c r="A107" s="204"/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</row>
    <row r="108" spans="1:19" x14ac:dyDescent="0.2">
      <c r="A108" s="204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</row>
    <row r="109" spans="1:19" x14ac:dyDescent="0.2">
      <c r="A109" s="204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</row>
    <row r="110" spans="1:19" x14ac:dyDescent="0.2">
      <c r="A110" s="204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</row>
    <row r="111" spans="1:19" x14ac:dyDescent="0.2">
      <c r="A111" s="204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</row>
    <row r="112" spans="1:19" x14ac:dyDescent="0.2">
      <c r="A112" s="204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</row>
    <row r="113" spans="1:19" x14ac:dyDescent="0.2">
      <c r="A113" s="204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</row>
    <row r="114" spans="1:19" x14ac:dyDescent="0.2">
      <c r="A114" s="204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</row>
    <row r="115" spans="1:19" x14ac:dyDescent="0.2">
      <c r="A115" s="204"/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</row>
    <row r="116" spans="1:19" x14ac:dyDescent="0.2">
      <c r="A116" s="204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</row>
    <row r="117" spans="1:19" x14ac:dyDescent="0.2">
      <c r="A117" s="204"/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</row>
    <row r="118" spans="1:19" x14ac:dyDescent="0.2">
      <c r="A118" s="204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</row>
    <row r="119" spans="1:19" x14ac:dyDescent="0.2">
      <c r="A119" s="204"/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</row>
    <row r="120" spans="1:19" x14ac:dyDescent="0.2">
      <c r="A120" s="204"/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</row>
    <row r="121" spans="1:19" x14ac:dyDescent="0.2">
      <c r="A121" s="204"/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</row>
    <row r="122" spans="1:19" x14ac:dyDescent="0.2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</row>
    <row r="123" spans="1:19" x14ac:dyDescent="0.2">
      <c r="A123" s="204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</row>
    <row r="124" spans="1:19" x14ac:dyDescent="0.2">
      <c r="A124" s="204"/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</row>
    <row r="125" spans="1:19" x14ac:dyDescent="0.2">
      <c r="A125" s="204"/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</row>
    <row r="126" spans="1:19" x14ac:dyDescent="0.2">
      <c r="A126" s="204"/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</row>
    <row r="127" spans="1:19" x14ac:dyDescent="0.2">
      <c r="A127" s="204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</row>
    <row r="128" spans="1:19" x14ac:dyDescent="0.2">
      <c r="A128" s="204"/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</row>
    <row r="129" spans="1:19" x14ac:dyDescent="0.2">
      <c r="A129" s="204"/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</row>
    <row r="130" spans="1:19" x14ac:dyDescent="0.2">
      <c r="A130" s="204"/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</row>
    <row r="131" spans="1:19" x14ac:dyDescent="0.2">
      <c r="A131" s="204"/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</row>
    <row r="132" spans="1:19" x14ac:dyDescent="0.2">
      <c r="A132" s="204"/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</row>
    <row r="133" spans="1:19" x14ac:dyDescent="0.2">
      <c r="A133" s="204"/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</row>
    <row r="134" spans="1:19" x14ac:dyDescent="0.2">
      <c r="A134" s="204"/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</row>
    <row r="135" spans="1:19" x14ac:dyDescent="0.2">
      <c r="A135" s="204"/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</row>
    <row r="136" spans="1:19" x14ac:dyDescent="0.2">
      <c r="A136" s="204"/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</row>
    <row r="137" spans="1:19" x14ac:dyDescent="0.2">
      <c r="A137" s="204"/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</row>
    <row r="138" spans="1:19" x14ac:dyDescent="0.2">
      <c r="A138" s="204"/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</row>
    <row r="139" spans="1:19" x14ac:dyDescent="0.2">
      <c r="A139" s="204"/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</row>
    <row r="140" spans="1:19" x14ac:dyDescent="0.2">
      <c r="A140" s="204"/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</row>
    <row r="141" spans="1:19" x14ac:dyDescent="0.2">
      <c r="A141" s="204"/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</row>
    <row r="142" spans="1:19" x14ac:dyDescent="0.2">
      <c r="A142" s="204"/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</row>
    <row r="143" spans="1:19" x14ac:dyDescent="0.2">
      <c r="A143" s="204"/>
      <c r="B143" s="204"/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</row>
    <row r="144" spans="1:19" x14ac:dyDescent="0.2">
      <c r="A144" s="204"/>
      <c r="B144" s="204"/>
      <c r="C144" s="204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</row>
    <row r="145" spans="1:19" x14ac:dyDescent="0.2">
      <c r="A145" s="204"/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</row>
    <row r="146" spans="1:19" x14ac:dyDescent="0.2">
      <c r="A146" s="204"/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</row>
    <row r="147" spans="1:19" x14ac:dyDescent="0.2">
      <c r="A147" s="204"/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</row>
    <row r="148" spans="1:19" x14ac:dyDescent="0.2">
      <c r="A148" s="204"/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</row>
    <row r="149" spans="1:19" x14ac:dyDescent="0.2">
      <c r="A149" s="204"/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</row>
    <row r="150" spans="1:19" x14ac:dyDescent="0.2">
      <c r="A150" s="204"/>
      <c r="B150" s="204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</row>
    <row r="151" spans="1:19" x14ac:dyDescent="0.2">
      <c r="A151" s="204"/>
      <c r="B151" s="204"/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</row>
    <row r="152" spans="1:19" x14ac:dyDescent="0.2">
      <c r="A152" s="204"/>
      <c r="B152" s="204"/>
      <c r="C152" s="204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</row>
    <row r="153" spans="1:19" x14ac:dyDescent="0.2">
      <c r="A153" s="204"/>
      <c r="B153" s="204"/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</row>
    <row r="154" spans="1:19" x14ac:dyDescent="0.2">
      <c r="A154" s="204"/>
      <c r="B154" s="204"/>
      <c r="C154" s="204"/>
      <c r="D154" s="204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</row>
    <row r="155" spans="1:19" x14ac:dyDescent="0.2">
      <c r="A155" s="204"/>
      <c r="B155" s="204"/>
      <c r="C155" s="204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</row>
    <row r="156" spans="1:19" x14ac:dyDescent="0.2">
      <c r="A156" s="204"/>
      <c r="B156" s="204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</row>
    <row r="157" spans="1:19" x14ac:dyDescent="0.2">
      <c r="A157" s="204"/>
      <c r="B157" s="204"/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</row>
    <row r="158" spans="1:19" x14ac:dyDescent="0.2">
      <c r="A158" s="204"/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</row>
    <row r="159" spans="1:19" x14ac:dyDescent="0.2">
      <c r="A159" s="204"/>
      <c r="B159" s="204"/>
      <c r="C159" s="204"/>
      <c r="D159" s="204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</row>
    <row r="160" spans="1:19" x14ac:dyDescent="0.2">
      <c r="A160" s="204"/>
      <c r="B160" s="204"/>
      <c r="C160" s="204"/>
      <c r="D160" s="204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</row>
    <row r="161" spans="1:19" x14ac:dyDescent="0.2">
      <c r="A161" s="204"/>
      <c r="B161" s="204"/>
      <c r="C161" s="204"/>
      <c r="D161" s="204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</row>
    <row r="162" spans="1:19" x14ac:dyDescent="0.2">
      <c r="A162" s="204"/>
      <c r="B162" s="204"/>
      <c r="C162" s="204"/>
      <c r="D162" s="204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</row>
    <row r="163" spans="1:19" x14ac:dyDescent="0.2">
      <c r="A163" s="204"/>
      <c r="B163" s="204"/>
      <c r="C163" s="204"/>
      <c r="D163" s="204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</row>
    <row r="164" spans="1:19" x14ac:dyDescent="0.2">
      <c r="A164" s="204"/>
      <c r="B164" s="204"/>
      <c r="C164" s="204"/>
      <c r="D164" s="204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</row>
    <row r="165" spans="1:19" x14ac:dyDescent="0.2">
      <c r="A165" s="204"/>
      <c r="B165" s="204"/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</row>
    <row r="166" spans="1:19" x14ac:dyDescent="0.2">
      <c r="A166" s="204"/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</row>
    <row r="167" spans="1:19" x14ac:dyDescent="0.2">
      <c r="A167" s="204"/>
      <c r="B167" s="204"/>
      <c r="C167" s="204"/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</row>
    <row r="168" spans="1:19" x14ac:dyDescent="0.2">
      <c r="A168" s="204"/>
      <c r="B168" s="204"/>
      <c r="C168" s="204"/>
      <c r="D168" s="204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</row>
    <row r="169" spans="1:19" x14ac:dyDescent="0.2">
      <c r="A169" s="204"/>
      <c r="B169" s="204"/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</row>
    <row r="170" spans="1:19" x14ac:dyDescent="0.2">
      <c r="A170" s="204"/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</row>
    <row r="171" spans="1:19" x14ac:dyDescent="0.2">
      <c r="A171" s="204"/>
      <c r="B171" s="20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</row>
    <row r="172" spans="1:19" x14ac:dyDescent="0.2">
      <c r="A172" s="204"/>
      <c r="B172" s="204"/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</row>
    <row r="173" spans="1:19" x14ac:dyDescent="0.2">
      <c r="A173" s="204"/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</row>
    <row r="174" spans="1:19" x14ac:dyDescent="0.2">
      <c r="A174" s="204"/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</row>
    <row r="175" spans="1:19" x14ac:dyDescent="0.2">
      <c r="A175" s="204"/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</row>
    <row r="176" spans="1:19" x14ac:dyDescent="0.2">
      <c r="A176" s="204"/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</row>
    <row r="177" spans="1:19" x14ac:dyDescent="0.2">
      <c r="A177" s="204"/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</row>
    <row r="178" spans="1:19" x14ac:dyDescent="0.2">
      <c r="A178" s="204"/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</row>
    <row r="179" spans="1:19" x14ac:dyDescent="0.2">
      <c r="A179" s="204"/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</row>
    <row r="180" spans="1:19" x14ac:dyDescent="0.2">
      <c r="A180" s="204"/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</row>
    <row r="181" spans="1:19" x14ac:dyDescent="0.2">
      <c r="A181" s="204"/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</row>
    <row r="182" spans="1:19" x14ac:dyDescent="0.2">
      <c r="A182" s="204"/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</row>
    <row r="183" spans="1:19" x14ac:dyDescent="0.2">
      <c r="A183" s="204"/>
      <c r="B183" s="204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</row>
    <row r="184" spans="1:19" x14ac:dyDescent="0.2">
      <c r="A184" s="204"/>
      <c r="B184" s="204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</row>
    <row r="185" spans="1:19" x14ac:dyDescent="0.2">
      <c r="A185" s="204"/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</row>
    <row r="186" spans="1:19" x14ac:dyDescent="0.2">
      <c r="A186" s="204"/>
      <c r="B186" s="204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</row>
    <row r="187" spans="1:19" x14ac:dyDescent="0.2">
      <c r="A187" s="204"/>
      <c r="B187" s="204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</row>
    <row r="188" spans="1:19" x14ac:dyDescent="0.2">
      <c r="A188" s="204"/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</row>
    <row r="189" spans="1:19" x14ac:dyDescent="0.2">
      <c r="A189" s="204"/>
      <c r="B189" s="204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</row>
    <row r="190" spans="1:19" x14ac:dyDescent="0.2">
      <c r="A190" s="204"/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</row>
    <row r="191" spans="1:19" x14ac:dyDescent="0.2">
      <c r="A191" s="204"/>
      <c r="B191" s="204"/>
      <c r="C191" s="204"/>
      <c r="D191" s="204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</row>
    <row r="192" spans="1:19" x14ac:dyDescent="0.2">
      <c r="A192" s="204"/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</row>
    <row r="193" spans="1:19" x14ac:dyDescent="0.2">
      <c r="A193" s="204"/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</row>
    <row r="194" spans="1:19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</row>
    <row r="195" spans="1:19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</row>
    <row r="196" spans="1:19" x14ac:dyDescent="0.2">
      <c r="A196" s="204"/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</row>
    <row r="197" spans="1:19" x14ac:dyDescent="0.2">
      <c r="A197" s="204"/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</row>
    <row r="198" spans="1:19" x14ac:dyDescent="0.2">
      <c r="A198" s="204"/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</row>
    <row r="199" spans="1:19" x14ac:dyDescent="0.2">
      <c r="A199" s="204"/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</row>
    <row r="200" spans="1:19" x14ac:dyDescent="0.2">
      <c r="A200" s="204"/>
      <c r="B200" s="204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</row>
    <row r="201" spans="1:19" x14ac:dyDescent="0.2">
      <c r="A201" s="204"/>
      <c r="B201" s="204"/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</row>
    <row r="202" spans="1:19" x14ac:dyDescent="0.2">
      <c r="A202" s="204"/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</row>
    <row r="203" spans="1:19" x14ac:dyDescent="0.2">
      <c r="A203" s="204"/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</row>
    <row r="204" spans="1:19" x14ac:dyDescent="0.2">
      <c r="A204" s="204"/>
      <c r="B204" s="204"/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</row>
    <row r="205" spans="1:19" x14ac:dyDescent="0.2">
      <c r="A205" s="204"/>
      <c r="B205" s="204"/>
      <c r="C205" s="204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</row>
    <row r="206" spans="1:19" x14ac:dyDescent="0.2">
      <c r="A206" s="204"/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</row>
    <row r="207" spans="1:19" x14ac:dyDescent="0.2">
      <c r="A207" s="204"/>
      <c r="B207" s="204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</row>
    <row r="208" spans="1:19" x14ac:dyDescent="0.2">
      <c r="A208" s="204"/>
      <c r="B208" s="204"/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4"/>
    </row>
    <row r="209" spans="1:19" x14ac:dyDescent="0.2">
      <c r="A209" s="204"/>
      <c r="B209" s="204"/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4"/>
      <c r="P209" s="204"/>
      <c r="Q209" s="204"/>
      <c r="R209" s="204"/>
      <c r="S209" s="204"/>
    </row>
    <row r="210" spans="1:19" x14ac:dyDescent="0.2">
      <c r="A210" s="204"/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  <c r="S210" s="204"/>
    </row>
    <row r="211" spans="1:19" x14ac:dyDescent="0.2">
      <c r="A211" s="204"/>
      <c r="B211" s="204"/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</row>
    <row r="212" spans="1:19" x14ac:dyDescent="0.2">
      <c r="A212" s="204"/>
      <c r="B212" s="204"/>
      <c r="C212" s="204"/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</row>
    <row r="213" spans="1:19" x14ac:dyDescent="0.2">
      <c r="A213" s="204"/>
      <c r="B213" s="204"/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</row>
    <row r="214" spans="1:19" x14ac:dyDescent="0.2">
      <c r="A214" s="204"/>
      <c r="B214" s="204"/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</row>
    <row r="215" spans="1:19" x14ac:dyDescent="0.2">
      <c r="A215" s="204"/>
      <c r="B215" s="204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  <c r="Q215" s="204"/>
      <c r="R215" s="204"/>
      <c r="S215" s="204"/>
    </row>
    <row r="216" spans="1:19" x14ac:dyDescent="0.2">
      <c r="A216" s="204"/>
      <c r="B216" s="204"/>
      <c r="C216" s="204"/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</row>
    <row r="217" spans="1:19" x14ac:dyDescent="0.2">
      <c r="A217" s="204"/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</row>
    <row r="218" spans="1:19" x14ac:dyDescent="0.2">
      <c r="A218" s="204"/>
      <c r="B218" s="204"/>
      <c r="C218" s="204"/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</row>
    <row r="219" spans="1:19" x14ac:dyDescent="0.2">
      <c r="A219" s="204"/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</row>
    <row r="220" spans="1:19" x14ac:dyDescent="0.2">
      <c r="A220" s="204"/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</row>
    <row r="221" spans="1:19" x14ac:dyDescent="0.2">
      <c r="A221" s="204"/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</row>
    <row r="222" spans="1:19" x14ac:dyDescent="0.2">
      <c r="A222" s="204"/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</row>
    <row r="223" spans="1:19" x14ac:dyDescent="0.2">
      <c r="A223" s="204"/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</row>
    <row r="224" spans="1:19" x14ac:dyDescent="0.2">
      <c r="A224" s="204"/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</row>
    <row r="225" spans="1:19" x14ac:dyDescent="0.2">
      <c r="A225" s="204"/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</row>
    <row r="226" spans="1:19" x14ac:dyDescent="0.2">
      <c r="A226" s="204"/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  <c r="R226" s="204"/>
      <c r="S226" s="204"/>
    </row>
    <row r="227" spans="1:19" x14ac:dyDescent="0.2">
      <c r="A227" s="204"/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  <c r="P227" s="204"/>
      <c r="Q227" s="204"/>
      <c r="R227" s="204"/>
      <c r="S227" s="204"/>
    </row>
    <row r="228" spans="1:19" x14ac:dyDescent="0.2">
      <c r="A228" s="204"/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4"/>
      <c r="P228" s="204"/>
      <c r="Q228" s="204"/>
      <c r="R228" s="204"/>
      <c r="S228" s="204"/>
    </row>
    <row r="229" spans="1:19" x14ac:dyDescent="0.2">
      <c r="A229" s="204"/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</row>
    <row r="230" spans="1:19" x14ac:dyDescent="0.2">
      <c r="A230" s="204"/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204"/>
    </row>
    <row r="231" spans="1:19" x14ac:dyDescent="0.2">
      <c r="A231" s="204"/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</row>
    <row r="232" spans="1:19" x14ac:dyDescent="0.2">
      <c r="A232" s="204"/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</row>
    <row r="233" spans="1:19" x14ac:dyDescent="0.2">
      <c r="A233" s="204"/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4"/>
      <c r="P233" s="204"/>
      <c r="Q233" s="204"/>
      <c r="R233" s="204"/>
      <c r="S233" s="204"/>
    </row>
    <row r="234" spans="1:19" x14ac:dyDescent="0.2">
      <c r="A234" s="204"/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</row>
    <row r="235" spans="1:19" x14ac:dyDescent="0.2">
      <c r="A235" s="204"/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</row>
    <row r="236" spans="1:19" x14ac:dyDescent="0.2">
      <c r="A236" s="204"/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</row>
    <row r="237" spans="1:19" x14ac:dyDescent="0.2">
      <c r="A237" s="204"/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</row>
    <row r="238" spans="1:19" x14ac:dyDescent="0.2">
      <c r="A238" s="204"/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</row>
    <row r="239" spans="1:19" x14ac:dyDescent="0.2">
      <c r="A239" s="204"/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  <c r="R239" s="204"/>
      <c r="S239" s="204"/>
    </row>
    <row r="240" spans="1:19" x14ac:dyDescent="0.2">
      <c r="A240" s="204"/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</row>
    <row r="241" spans="1:19" x14ac:dyDescent="0.2">
      <c r="A241" s="204"/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</row>
    <row r="242" spans="1:19" x14ac:dyDescent="0.2">
      <c r="A242" s="204"/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</row>
    <row r="243" spans="1:19" x14ac:dyDescent="0.2">
      <c r="A243" s="204"/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4"/>
      <c r="P243" s="204"/>
      <c r="Q243" s="204"/>
      <c r="R243" s="204"/>
      <c r="S243" s="204"/>
    </row>
    <row r="244" spans="1:19" x14ac:dyDescent="0.2">
      <c r="A244" s="204"/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4"/>
      <c r="P244" s="204"/>
      <c r="Q244" s="204"/>
      <c r="R244" s="204"/>
      <c r="S244" s="204"/>
    </row>
    <row r="245" spans="1:19" x14ac:dyDescent="0.2">
      <c r="A245" s="204"/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</row>
    <row r="246" spans="1:19" x14ac:dyDescent="0.2">
      <c r="A246" s="204"/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Q246" s="204"/>
      <c r="R246" s="204"/>
      <c r="S246" s="204"/>
    </row>
    <row r="247" spans="1:19" x14ac:dyDescent="0.2">
      <c r="A247" s="204"/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204"/>
      <c r="R247" s="204"/>
      <c r="S247" s="204"/>
    </row>
    <row r="248" spans="1:19" x14ac:dyDescent="0.2">
      <c r="A248" s="204"/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  <c r="O248" s="204"/>
      <c r="P248" s="204"/>
      <c r="Q248" s="204"/>
      <c r="R248" s="204"/>
      <c r="S248" s="204"/>
    </row>
    <row r="249" spans="1:19" x14ac:dyDescent="0.2">
      <c r="A249" s="204"/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04"/>
      <c r="P249" s="204"/>
      <c r="Q249" s="204"/>
      <c r="R249" s="204"/>
      <c r="S249" s="204"/>
    </row>
    <row r="250" spans="1:19" x14ac:dyDescent="0.2">
      <c r="A250" s="204"/>
      <c r="B250" s="204"/>
      <c r="C250" s="204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  <c r="O250" s="204"/>
      <c r="P250" s="204"/>
      <c r="Q250" s="204"/>
      <c r="R250" s="204"/>
      <c r="S250" s="204"/>
    </row>
    <row r="251" spans="1:19" x14ac:dyDescent="0.2">
      <c r="A251" s="204"/>
      <c r="B251" s="204"/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204"/>
      <c r="P251" s="204"/>
      <c r="Q251" s="204"/>
      <c r="R251" s="204"/>
      <c r="S251" s="204"/>
    </row>
    <row r="252" spans="1:19" x14ac:dyDescent="0.2">
      <c r="A252" s="204"/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204"/>
      <c r="P252" s="204"/>
      <c r="Q252" s="204"/>
      <c r="R252" s="204"/>
      <c r="S252" s="204"/>
    </row>
    <row r="253" spans="1:19" x14ac:dyDescent="0.2">
      <c r="A253" s="204"/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204"/>
    </row>
    <row r="254" spans="1:19" x14ac:dyDescent="0.2">
      <c r="A254" s="204"/>
      <c r="B254" s="204"/>
      <c r="C254" s="204"/>
      <c r="D254" s="204"/>
      <c r="E254" s="204"/>
      <c r="F254" s="204"/>
      <c r="G254" s="204"/>
      <c r="H254" s="204"/>
      <c r="I254" s="204"/>
      <c r="J254" s="204"/>
      <c r="K254" s="204"/>
      <c r="L254" s="204"/>
      <c r="M254" s="204"/>
      <c r="N254" s="204"/>
      <c r="O254" s="204"/>
      <c r="P254" s="204"/>
      <c r="Q254" s="204"/>
      <c r="R254" s="204"/>
      <c r="S254" s="204"/>
    </row>
    <row r="255" spans="1:19" x14ac:dyDescent="0.2">
      <c r="A255" s="204"/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204"/>
      <c r="M255" s="204"/>
      <c r="N255" s="204"/>
      <c r="O255" s="204"/>
      <c r="P255" s="204"/>
      <c r="Q255" s="204"/>
      <c r="R255" s="204"/>
      <c r="S255" s="204"/>
    </row>
    <row r="256" spans="1:19" x14ac:dyDescent="0.2">
      <c r="A256" s="204"/>
      <c r="B256" s="204"/>
      <c r="C256" s="204"/>
      <c r="D256" s="204"/>
      <c r="E256" s="204"/>
      <c r="F256" s="204"/>
      <c r="G256" s="204"/>
      <c r="H256" s="204"/>
      <c r="I256" s="204"/>
      <c r="J256" s="204"/>
      <c r="K256" s="204"/>
      <c r="L256" s="204"/>
      <c r="M256" s="204"/>
      <c r="N256" s="204"/>
      <c r="O256" s="204"/>
      <c r="P256" s="204"/>
      <c r="Q256" s="204"/>
      <c r="R256" s="204"/>
      <c r="S256" s="204"/>
    </row>
    <row r="257" spans="1:19" x14ac:dyDescent="0.2">
      <c r="A257" s="204"/>
      <c r="B257" s="204"/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</row>
    <row r="258" spans="1:19" x14ac:dyDescent="0.2">
      <c r="A258" s="204"/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</row>
    <row r="259" spans="1:19" x14ac:dyDescent="0.2">
      <c r="A259" s="204"/>
      <c r="B259" s="204"/>
      <c r="C259" s="204"/>
      <c r="D259" s="204"/>
      <c r="E259" s="204"/>
      <c r="F259" s="204"/>
      <c r="G259" s="204"/>
      <c r="H259" s="204"/>
      <c r="I259" s="204"/>
      <c r="J259" s="204"/>
      <c r="K259" s="204"/>
      <c r="L259" s="204"/>
      <c r="M259" s="204"/>
      <c r="N259" s="204"/>
      <c r="O259" s="204"/>
      <c r="P259" s="204"/>
      <c r="Q259" s="204"/>
      <c r="R259" s="204"/>
      <c r="S259" s="204"/>
    </row>
    <row r="260" spans="1:19" x14ac:dyDescent="0.2">
      <c r="A260" s="204"/>
      <c r="B260" s="204"/>
      <c r="C260" s="204"/>
      <c r="D260" s="204"/>
      <c r="E260" s="204"/>
      <c r="F260" s="204"/>
      <c r="G260" s="204"/>
      <c r="H260" s="204"/>
      <c r="I260" s="204"/>
      <c r="J260" s="204"/>
      <c r="K260" s="204"/>
      <c r="L260" s="204"/>
      <c r="M260" s="204"/>
      <c r="N260" s="204"/>
      <c r="O260" s="204"/>
      <c r="P260" s="204"/>
      <c r="Q260" s="204"/>
      <c r="R260" s="204"/>
      <c r="S260" s="204"/>
    </row>
    <row r="261" spans="1:19" x14ac:dyDescent="0.2">
      <c r="A261" s="204"/>
      <c r="B261" s="204"/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</row>
    <row r="262" spans="1:19" x14ac:dyDescent="0.2">
      <c r="A262" s="204"/>
      <c r="B262" s="204"/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</row>
    <row r="263" spans="1:19" x14ac:dyDescent="0.2">
      <c r="A263" s="204"/>
      <c r="B263" s="204"/>
      <c r="C263" s="204"/>
      <c r="D263" s="204"/>
      <c r="E263" s="204"/>
      <c r="F263" s="204"/>
      <c r="G263" s="204"/>
      <c r="H263" s="204"/>
      <c r="I263" s="204"/>
      <c r="J263" s="204"/>
      <c r="K263" s="204"/>
      <c r="L263" s="204"/>
      <c r="M263" s="204"/>
      <c r="N263" s="204"/>
      <c r="O263" s="204"/>
      <c r="P263" s="204"/>
      <c r="Q263" s="204"/>
      <c r="R263" s="204"/>
      <c r="S263" s="204"/>
    </row>
    <row r="264" spans="1:19" x14ac:dyDescent="0.2">
      <c r="A264" s="204"/>
      <c r="B264" s="204"/>
      <c r="C264" s="204"/>
      <c r="D264" s="204"/>
      <c r="E264" s="204"/>
      <c r="F264" s="204"/>
      <c r="G264" s="204"/>
      <c r="H264" s="204"/>
      <c r="I264" s="204"/>
      <c r="J264" s="204"/>
      <c r="K264" s="204"/>
      <c r="L264" s="204"/>
      <c r="M264" s="204"/>
      <c r="N264" s="204"/>
      <c r="O264" s="204"/>
      <c r="P264" s="204"/>
      <c r="Q264" s="204"/>
      <c r="R264" s="204"/>
      <c r="S264" s="204"/>
    </row>
    <row r="265" spans="1:19" x14ac:dyDescent="0.2">
      <c r="A265" s="204"/>
      <c r="B265" s="204"/>
      <c r="C265" s="204"/>
      <c r="D265" s="204"/>
      <c r="E265" s="204"/>
      <c r="F265" s="204"/>
      <c r="G265" s="204"/>
      <c r="H265" s="204"/>
      <c r="I265" s="204"/>
      <c r="J265" s="204"/>
      <c r="K265" s="204"/>
      <c r="L265" s="204"/>
      <c r="M265" s="204"/>
      <c r="N265" s="204"/>
      <c r="O265" s="204"/>
      <c r="P265" s="204"/>
      <c r="Q265" s="204"/>
      <c r="R265" s="204"/>
      <c r="S265" s="204"/>
    </row>
    <row r="266" spans="1:19" x14ac:dyDescent="0.2">
      <c r="A266" s="204"/>
      <c r="B266" s="204"/>
      <c r="C266" s="204"/>
      <c r="D266" s="204"/>
      <c r="E266" s="204"/>
      <c r="F266" s="204"/>
      <c r="G266" s="204"/>
      <c r="H266" s="204"/>
      <c r="I266" s="204"/>
      <c r="J266" s="204"/>
      <c r="K266" s="204"/>
      <c r="L266" s="204"/>
      <c r="M266" s="204"/>
      <c r="N266" s="204"/>
      <c r="O266" s="204"/>
      <c r="P266" s="204"/>
      <c r="Q266" s="204"/>
      <c r="R266" s="204"/>
      <c r="S266" s="204"/>
    </row>
    <row r="267" spans="1:19" x14ac:dyDescent="0.2">
      <c r="A267" s="204"/>
      <c r="B267" s="204"/>
      <c r="C267" s="204"/>
      <c r="D267" s="204"/>
      <c r="E267" s="204"/>
      <c r="F267" s="204"/>
      <c r="G267" s="204"/>
      <c r="H267" s="204"/>
      <c r="I267" s="204"/>
      <c r="J267" s="204"/>
      <c r="K267" s="204"/>
      <c r="L267" s="204"/>
      <c r="M267" s="204"/>
      <c r="N267" s="204"/>
      <c r="O267" s="204"/>
      <c r="P267" s="204"/>
      <c r="Q267" s="204"/>
      <c r="R267" s="204"/>
      <c r="S267" s="204"/>
    </row>
    <row r="268" spans="1:19" x14ac:dyDescent="0.2">
      <c r="A268" s="204"/>
      <c r="B268" s="204"/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</row>
    <row r="269" spans="1:19" x14ac:dyDescent="0.2">
      <c r="A269" s="204"/>
      <c r="B269" s="204"/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</row>
    <row r="270" spans="1:19" x14ac:dyDescent="0.2">
      <c r="A270" s="204"/>
      <c r="B270" s="204"/>
      <c r="C270" s="204"/>
      <c r="D270" s="204"/>
      <c r="E270" s="204"/>
      <c r="F270" s="204"/>
      <c r="G270" s="204"/>
      <c r="H270" s="204"/>
      <c r="I270" s="204"/>
      <c r="J270" s="204"/>
      <c r="K270" s="204"/>
      <c r="L270" s="204"/>
      <c r="M270" s="204"/>
      <c r="N270" s="204"/>
      <c r="O270" s="204"/>
      <c r="P270" s="204"/>
      <c r="Q270" s="204"/>
      <c r="R270" s="204"/>
      <c r="S270" s="204"/>
    </row>
    <row r="271" spans="1:19" x14ac:dyDescent="0.2">
      <c r="A271" s="204"/>
      <c r="B271" s="204"/>
      <c r="C271" s="204"/>
      <c r="D271" s="204"/>
      <c r="E271" s="204"/>
      <c r="F271" s="204"/>
      <c r="G271" s="204"/>
      <c r="H271" s="204"/>
      <c r="I271" s="204"/>
      <c r="J271" s="204"/>
      <c r="K271" s="204"/>
      <c r="L271" s="204"/>
      <c r="M271" s="204"/>
      <c r="N271" s="204"/>
      <c r="O271" s="204"/>
      <c r="P271" s="204"/>
      <c r="Q271" s="204"/>
      <c r="R271" s="204"/>
      <c r="S271" s="204"/>
    </row>
    <row r="272" spans="1:19" x14ac:dyDescent="0.2">
      <c r="A272" s="204"/>
      <c r="B272" s="204"/>
      <c r="C272" s="204"/>
      <c r="D272" s="204"/>
      <c r="E272" s="204"/>
      <c r="F272" s="204"/>
      <c r="G272" s="204"/>
      <c r="H272" s="204"/>
      <c r="I272" s="204"/>
      <c r="J272" s="204"/>
      <c r="K272" s="204"/>
      <c r="L272" s="204"/>
      <c r="M272" s="204"/>
      <c r="N272" s="204"/>
      <c r="O272" s="204"/>
      <c r="P272" s="204"/>
      <c r="Q272" s="204"/>
      <c r="R272" s="204"/>
      <c r="S272" s="204"/>
    </row>
    <row r="273" spans="1:19" x14ac:dyDescent="0.2">
      <c r="A273" s="204"/>
      <c r="B273" s="204"/>
      <c r="C273" s="204"/>
      <c r="D273" s="204"/>
      <c r="E273" s="204"/>
      <c r="F273" s="204"/>
      <c r="G273" s="204"/>
      <c r="H273" s="204"/>
      <c r="I273" s="204"/>
      <c r="J273" s="204"/>
      <c r="K273" s="204"/>
      <c r="L273" s="204"/>
      <c r="M273" s="204"/>
      <c r="N273" s="204"/>
      <c r="O273" s="204"/>
      <c r="P273" s="204"/>
      <c r="Q273" s="204"/>
      <c r="R273" s="204"/>
      <c r="S273" s="204"/>
    </row>
    <row r="274" spans="1:19" x14ac:dyDescent="0.2">
      <c r="A274" s="204"/>
      <c r="B274" s="204"/>
      <c r="C274" s="204"/>
      <c r="D274" s="204"/>
      <c r="E274" s="204"/>
      <c r="F274" s="204"/>
      <c r="G274" s="204"/>
      <c r="H274" s="204"/>
      <c r="I274" s="204"/>
      <c r="J274" s="204"/>
      <c r="K274" s="204"/>
      <c r="L274" s="204"/>
      <c r="M274" s="204"/>
      <c r="N274" s="204"/>
      <c r="O274" s="204"/>
      <c r="P274" s="204"/>
      <c r="Q274" s="204"/>
      <c r="R274" s="204"/>
      <c r="S274" s="204"/>
    </row>
    <row r="275" spans="1:19" x14ac:dyDescent="0.2">
      <c r="A275" s="204"/>
      <c r="B275" s="204"/>
      <c r="C275" s="204"/>
      <c r="D275" s="204"/>
      <c r="E275" s="204"/>
      <c r="F275" s="204"/>
      <c r="G275" s="204"/>
      <c r="H275" s="204"/>
      <c r="I275" s="204"/>
      <c r="J275" s="204"/>
      <c r="K275" s="204"/>
      <c r="L275" s="204"/>
      <c r="M275" s="204"/>
      <c r="N275" s="204"/>
      <c r="O275" s="204"/>
      <c r="P275" s="204"/>
      <c r="Q275" s="204"/>
      <c r="R275" s="204"/>
      <c r="S275" s="204"/>
    </row>
    <row r="276" spans="1:19" x14ac:dyDescent="0.2">
      <c r="A276" s="204"/>
      <c r="B276" s="204"/>
      <c r="C276" s="204"/>
      <c r="D276" s="204"/>
      <c r="E276" s="204"/>
      <c r="F276" s="204"/>
      <c r="G276" s="204"/>
      <c r="H276" s="204"/>
      <c r="I276" s="204"/>
      <c r="J276" s="204"/>
      <c r="K276" s="204"/>
      <c r="L276" s="204"/>
      <c r="M276" s="204"/>
      <c r="N276" s="204"/>
      <c r="O276" s="204"/>
      <c r="P276" s="204"/>
      <c r="Q276" s="204"/>
      <c r="R276" s="204"/>
      <c r="S276" s="204"/>
    </row>
    <row r="277" spans="1:19" x14ac:dyDescent="0.2">
      <c r="A277" s="204"/>
      <c r="B277" s="204"/>
      <c r="C277" s="204"/>
      <c r="D277" s="204"/>
      <c r="E277" s="204"/>
      <c r="F277" s="204"/>
      <c r="G277" s="204"/>
      <c r="H277" s="204"/>
      <c r="I277" s="204"/>
      <c r="J277" s="204"/>
      <c r="K277" s="204"/>
      <c r="L277" s="204"/>
      <c r="M277" s="204"/>
      <c r="N277" s="204"/>
      <c r="O277" s="204"/>
      <c r="P277" s="204"/>
      <c r="Q277" s="204"/>
      <c r="R277" s="204"/>
      <c r="S277" s="204"/>
    </row>
    <row r="278" spans="1:19" x14ac:dyDescent="0.2">
      <c r="A278" s="204"/>
      <c r="B278" s="204"/>
      <c r="C278" s="204"/>
      <c r="D278" s="204"/>
      <c r="E278" s="204"/>
      <c r="F278" s="204"/>
      <c r="G278" s="204"/>
      <c r="H278" s="204"/>
      <c r="I278" s="204"/>
      <c r="J278" s="204"/>
      <c r="K278" s="204"/>
      <c r="L278" s="204"/>
      <c r="M278" s="204"/>
      <c r="N278" s="204"/>
      <c r="O278" s="204"/>
      <c r="P278" s="204"/>
      <c r="Q278" s="204"/>
      <c r="R278" s="204"/>
      <c r="S278" s="204"/>
    </row>
    <row r="279" spans="1:19" x14ac:dyDescent="0.2">
      <c r="A279" s="204"/>
      <c r="B279" s="204"/>
      <c r="C279" s="204"/>
      <c r="D279" s="204"/>
      <c r="E279" s="204"/>
      <c r="F279" s="204"/>
      <c r="G279" s="204"/>
      <c r="H279" s="204"/>
      <c r="I279" s="204"/>
      <c r="J279" s="204"/>
      <c r="K279" s="204"/>
      <c r="L279" s="204"/>
      <c r="M279" s="204"/>
      <c r="N279" s="204"/>
      <c r="O279" s="204"/>
      <c r="P279" s="204"/>
      <c r="Q279" s="204"/>
      <c r="R279" s="204"/>
      <c r="S279" s="204"/>
    </row>
    <row r="280" spans="1:19" x14ac:dyDescent="0.2">
      <c r="A280" s="204"/>
      <c r="B280" s="204"/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  <c r="O280" s="204"/>
      <c r="P280" s="204"/>
      <c r="Q280" s="204"/>
      <c r="R280" s="204"/>
      <c r="S280" s="204"/>
    </row>
    <row r="281" spans="1:19" x14ac:dyDescent="0.2">
      <c r="A281" s="204"/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</row>
    <row r="282" spans="1:19" x14ac:dyDescent="0.2">
      <c r="A282" s="204"/>
      <c r="B282" s="204"/>
      <c r="C282" s="204"/>
      <c r="D282" s="204"/>
      <c r="E282" s="204"/>
      <c r="F282" s="204"/>
      <c r="G282" s="204"/>
      <c r="H282" s="204"/>
      <c r="I282" s="204"/>
      <c r="J282" s="204"/>
      <c r="K282" s="204"/>
      <c r="L282" s="204"/>
      <c r="M282" s="204"/>
      <c r="N282" s="204"/>
      <c r="O282" s="204"/>
      <c r="P282" s="204"/>
      <c r="Q282" s="204"/>
      <c r="R282" s="204"/>
      <c r="S282" s="204"/>
    </row>
    <row r="283" spans="1:19" x14ac:dyDescent="0.2">
      <c r="A283" s="204"/>
      <c r="B283" s="204"/>
      <c r="C283" s="204"/>
      <c r="D283" s="204"/>
      <c r="E283" s="204"/>
      <c r="F283" s="204"/>
      <c r="G283" s="204"/>
      <c r="H283" s="204"/>
      <c r="I283" s="204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</row>
    <row r="284" spans="1:19" x14ac:dyDescent="0.2">
      <c r="A284" s="204"/>
      <c r="B284" s="204"/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</row>
    <row r="285" spans="1:19" x14ac:dyDescent="0.2">
      <c r="A285" s="204"/>
      <c r="B285" s="204"/>
      <c r="C285" s="204"/>
      <c r="D285" s="204"/>
      <c r="E285" s="204"/>
      <c r="F285" s="204"/>
      <c r="G285" s="204"/>
      <c r="H285" s="204"/>
      <c r="I285" s="204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</row>
    <row r="286" spans="1:19" x14ac:dyDescent="0.2">
      <c r="A286" s="204"/>
      <c r="B286" s="204"/>
      <c r="C286" s="204"/>
      <c r="D286" s="204"/>
      <c r="E286" s="204"/>
      <c r="F286" s="204"/>
      <c r="G286" s="204"/>
      <c r="H286" s="204"/>
      <c r="I286" s="204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</row>
    <row r="287" spans="1:19" x14ac:dyDescent="0.2">
      <c r="A287" s="204"/>
      <c r="B287" s="204"/>
      <c r="C287" s="204"/>
      <c r="D287" s="204"/>
      <c r="E287" s="204"/>
      <c r="F287" s="204"/>
      <c r="G287" s="204"/>
      <c r="H287" s="204"/>
      <c r="I287" s="204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</row>
    <row r="288" spans="1:19" x14ac:dyDescent="0.2">
      <c r="A288" s="204"/>
      <c r="B288" s="204"/>
      <c r="C288" s="204"/>
      <c r="D288" s="204"/>
      <c r="E288" s="204"/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</row>
    <row r="289" spans="1:19" x14ac:dyDescent="0.2">
      <c r="A289" s="204"/>
      <c r="B289" s="204"/>
      <c r="C289" s="204"/>
      <c r="D289" s="204"/>
      <c r="E289" s="204"/>
      <c r="F289" s="204"/>
      <c r="G289" s="204"/>
      <c r="H289" s="204"/>
      <c r="I289" s="204"/>
      <c r="J289" s="204"/>
      <c r="K289" s="204"/>
      <c r="L289" s="204"/>
      <c r="M289" s="204"/>
      <c r="N289" s="204"/>
      <c r="O289" s="204"/>
      <c r="P289" s="204"/>
      <c r="Q289" s="204"/>
      <c r="R289" s="204"/>
      <c r="S289" s="204"/>
    </row>
    <row r="290" spans="1:19" x14ac:dyDescent="0.2">
      <c r="A290" s="204"/>
      <c r="B290" s="204"/>
      <c r="C290" s="204"/>
      <c r="D290" s="204"/>
      <c r="E290" s="204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</row>
    <row r="291" spans="1:19" x14ac:dyDescent="0.2">
      <c r="A291" s="204"/>
      <c r="B291" s="204"/>
      <c r="C291" s="204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  <c r="P291" s="204"/>
      <c r="Q291" s="204"/>
      <c r="R291" s="204"/>
      <c r="S291" s="204"/>
    </row>
    <row r="292" spans="1:19" x14ac:dyDescent="0.2">
      <c r="A292" s="204"/>
      <c r="B292" s="204"/>
      <c r="C292" s="204"/>
      <c r="D292" s="204"/>
      <c r="E292" s="204"/>
      <c r="F292" s="204"/>
      <c r="G292" s="204"/>
      <c r="H292" s="204"/>
      <c r="I292" s="204"/>
      <c r="J292" s="204"/>
      <c r="K292" s="204"/>
      <c r="L292" s="204"/>
      <c r="M292" s="204"/>
      <c r="N292" s="204"/>
      <c r="O292" s="204"/>
      <c r="P292" s="204"/>
      <c r="Q292" s="204"/>
      <c r="R292" s="204"/>
      <c r="S292" s="204"/>
    </row>
    <row r="293" spans="1:19" x14ac:dyDescent="0.2">
      <c r="A293" s="204"/>
      <c r="B293" s="204"/>
      <c r="C293" s="204"/>
      <c r="D293" s="204"/>
      <c r="E293" s="204"/>
      <c r="F293" s="204"/>
      <c r="G293" s="204"/>
      <c r="H293" s="204"/>
      <c r="I293" s="204"/>
      <c r="J293" s="204"/>
      <c r="K293" s="204"/>
      <c r="L293" s="204"/>
      <c r="M293" s="204"/>
      <c r="N293" s="204"/>
      <c r="O293" s="204"/>
      <c r="P293" s="204"/>
      <c r="Q293" s="204"/>
      <c r="R293" s="204"/>
      <c r="S293" s="204"/>
    </row>
    <row r="294" spans="1:19" x14ac:dyDescent="0.2">
      <c r="A294" s="204"/>
      <c r="B294" s="204"/>
      <c r="C294" s="204"/>
      <c r="D294" s="204"/>
      <c r="E294" s="204"/>
      <c r="F294" s="204"/>
      <c r="G294" s="204"/>
      <c r="H294" s="204"/>
      <c r="I294" s="204"/>
      <c r="J294" s="204"/>
      <c r="K294" s="204"/>
      <c r="L294" s="204"/>
      <c r="M294" s="204"/>
      <c r="N294" s="204"/>
      <c r="O294" s="204"/>
      <c r="P294" s="204"/>
      <c r="Q294" s="204"/>
      <c r="R294" s="204"/>
      <c r="S294" s="204"/>
    </row>
    <row r="295" spans="1:19" x14ac:dyDescent="0.2">
      <c r="A295" s="204"/>
      <c r="B295" s="204"/>
      <c r="C295" s="204"/>
      <c r="D295" s="204"/>
      <c r="E295" s="204"/>
      <c r="F295" s="204"/>
      <c r="G295" s="204"/>
      <c r="H295" s="204"/>
      <c r="I295" s="204"/>
      <c r="J295" s="204"/>
      <c r="K295" s="204"/>
      <c r="L295" s="204"/>
      <c r="M295" s="204"/>
      <c r="N295" s="204"/>
      <c r="O295" s="204"/>
      <c r="P295" s="204"/>
      <c r="Q295" s="204"/>
      <c r="R295" s="204"/>
      <c r="S295" s="204"/>
    </row>
    <row r="296" spans="1:19" x14ac:dyDescent="0.2">
      <c r="A296" s="204"/>
      <c r="B296" s="204"/>
      <c r="C296" s="204"/>
      <c r="D296" s="204"/>
      <c r="E296" s="204"/>
      <c r="F296" s="204"/>
      <c r="G296" s="204"/>
      <c r="H296" s="204"/>
      <c r="I296" s="204"/>
      <c r="J296" s="204"/>
      <c r="K296" s="204"/>
      <c r="L296" s="204"/>
      <c r="M296" s="204"/>
      <c r="N296" s="204"/>
      <c r="O296" s="204"/>
      <c r="P296" s="204"/>
      <c r="Q296" s="204"/>
      <c r="R296" s="204"/>
      <c r="S296" s="204"/>
    </row>
    <row r="297" spans="1:19" x14ac:dyDescent="0.2">
      <c r="A297" s="204"/>
      <c r="B297" s="204"/>
      <c r="C297" s="204"/>
      <c r="D297" s="204"/>
      <c r="E297" s="204"/>
      <c r="F297" s="204"/>
      <c r="G297" s="204"/>
      <c r="H297" s="204"/>
      <c r="I297" s="204"/>
      <c r="J297" s="204"/>
      <c r="K297" s="204"/>
      <c r="L297" s="204"/>
      <c r="M297" s="204"/>
      <c r="N297" s="204"/>
      <c r="O297" s="204"/>
      <c r="P297" s="204"/>
      <c r="Q297" s="204"/>
      <c r="R297" s="204"/>
      <c r="S297" s="204"/>
    </row>
    <row r="298" spans="1:19" x14ac:dyDescent="0.2">
      <c r="A298" s="204"/>
      <c r="B298" s="204"/>
      <c r="C298" s="204"/>
      <c r="D298" s="204"/>
      <c r="E298" s="204"/>
      <c r="F298" s="204"/>
      <c r="G298" s="204"/>
      <c r="H298" s="204"/>
      <c r="I298" s="204"/>
      <c r="J298" s="204"/>
      <c r="K298" s="204"/>
      <c r="L298" s="204"/>
      <c r="M298" s="204"/>
      <c r="N298" s="204"/>
      <c r="O298" s="204"/>
      <c r="P298" s="204"/>
      <c r="Q298" s="204"/>
      <c r="R298" s="204"/>
      <c r="S298" s="204"/>
    </row>
    <row r="299" spans="1:19" x14ac:dyDescent="0.2">
      <c r="A299" s="204"/>
      <c r="B299" s="204"/>
      <c r="C299" s="204"/>
      <c r="D299" s="204"/>
      <c r="E299" s="204"/>
      <c r="F299" s="204"/>
      <c r="G299" s="204"/>
      <c r="H299" s="204"/>
      <c r="I299" s="204"/>
      <c r="J299" s="204"/>
      <c r="K299" s="204"/>
      <c r="L299" s="204"/>
      <c r="M299" s="204"/>
      <c r="N299" s="204"/>
      <c r="O299" s="204"/>
      <c r="P299" s="204"/>
      <c r="Q299" s="204"/>
      <c r="R299" s="204"/>
      <c r="S299" s="204"/>
    </row>
    <row r="300" spans="1:19" x14ac:dyDescent="0.2">
      <c r="A300" s="204"/>
      <c r="B300" s="204"/>
      <c r="C300" s="204"/>
      <c r="D300" s="204"/>
      <c r="E300" s="204"/>
      <c r="F300" s="204"/>
      <c r="G300" s="204"/>
      <c r="H300" s="204"/>
      <c r="I300" s="204"/>
      <c r="J300" s="204"/>
      <c r="K300" s="204"/>
      <c r="L300" s="204"/>
      <c r="M300" s="204"/>
      <c r="N300" s="204"/>
      <c r="O300" s="204"/>
      <c r="P300" s="204"/>
      <c r="Q300" s="204"/>
      <c r="R300" s="204"/>
      <c r="S300" s="204"/>
    </row>
    <row r="301" spans="1:19" x14ac:dyDescent="0.2">
      <c r="A301" s="204"/>
      <c r="B301" s="204"/>
      <c r="C301" s="204"/>
      <c r="D301" s="204"/>
      <c r="E301" s="204"/>
      <c r="F301" s="204"/>
      <c r="G301" s="204"/>
      <c r="H301" s="204"/>
      <c r="I301" s="204"/>
      <c r="J301" s="204"/>
      <c r="K301" s="204"/>
      <c r="L301" s="204"/>
      <c r="M301" s="204"/>
      <c r="N301" s="204"/>
      <c r="O301" s="204"/>
      <c r="P301" s="204"/>
      <c r="Q301" s="204"/>
      <c r="R301" s="204"/>
      <c r="S301" s="204"/>
    </row>
    <row r="302" spans="1:19" x14ac:dyDescent="0.2">
      <c r="A302" s="204"/>
      <c r="B302" s="204"/>
      <c r="C302" s="204"/>
      <c r="D302" s="204"/>
      <c r="E302" s="204"/>
      <c r="F302" s="204"/>
      <c r="G302" s="204"/>
      <c r="H302" s="204"/>
      <c r="I302" s="204"/>
      <c r="J302" s="204"/>
      <c r="K302" s="204"/>
      <c r="L302" s="204"/>
      <c r="M302" s="204"/>
      <c r="N302" s="204"/>
      <c r="O302" s="204"/>
      <c r="P302" s="204"/>
      <c r="Q302" s="204"/>
      <c r="R302" s="204"/>
      <c r="S302" s="204"/>
    </row>
    <row r="303" spans="1:19" x14ac:dyDescent="0.2">
      <c r="A303" s="204"/>
      <c r="B303" s="204"/>
      <c r="C303" s="204"/>
      <c r="D303" s="204"/>
      <c r="E303" s="204"/>
      <c r="F303" s="204"/>
      <c r="G303" s="204"/>
      <c r="H303" s="204"/>
      <c r="I303" s="204"/>
      <c r="J303" s="204"/>
      <c r="K303" s="204"/>
      <c r="L303" s="204"/>
      <c r="M303" s="204"/>
      <c r="N303" s="204"/>
      <c r="O303" s="204"/>
      <c r="P303" s="204"/>
      <c r="Q303" s="204"/>
      <c r="R303" s="204"/>
      <c r="S303" s="204"/>
    </row>
    <row r="304" spans="1:19" x14ac:dyDescent="0.2">
      <c r="A304" s="204"/>
      <c r="B304" s="204"/>
      <c r="C304" s="204"/>
      <c r="D304" s="204"/>
      <c r="E304" s="204"/>
      <c r="F304" s="204"/>
      <c r="G304" s="204"/>
      <c r="H304" s="204"/>
      <c r="I304" s="204"/>
      <c r="J304" s="204"/>
      <c r="K304" s="204"/>
      <c r="L304" s="204"/>
      <c r="M304" s="204"/>
      <c r="N304" s="204"/>
      <c r="O304" s="204"/>
      <c r="P304" s="204"/>
      <c r="Q304" s="204"/>
      <c r="R304" s="204"/>
      <c r="S304" s="204"/>
    </row>
    <row r="305" spans="1:19" x14ac:dyDescent="0.2">
      <c r="A305" s="204"/>
      <c r="B305" s="204"/>
      <c r="C305" s="204"/>
      <c r="D305" s="204"/>
      <c r="E305" s="204"/>
      <c r="F305" s="204"/>
      <c r="G305" s="204"/>
      <c r="H305" s="204"/>
      <c r="I305" s="204"/>
      <c r="J305" s="204"/>
      <c r="K305" s="204"/>
      <c r="L305" s="204"/>
      <c r="M305" s="204"/>
      <c r="N305" s="204"/>
      <c r="O305" s="204"/>
      <c r="P305" s="204"/>
      <c r="Q305" s="204"/>
      <c r="R305" s="204"/>
      <c r="S305" s="204"/>
    </row>
    <row r="306" spans="1:19" x14ac:dyDescent="0.2">
      <c r="A306" s="204"/>
      <c r="B306" s="204"/>
      <c r="C306" s="204"/>
      <c r="D306" s="204"/>
      <c r="E306" s="204"/>
      <c r="F306" s="204"/>
      <c r="G306" s="204"/>
      <c r="H306" s="204"/>
      <c r="I306" s="204"/>
      <c r="J306" s="204"/>
      <c r="K306" s="204"/>
      <c r="L306" s="204"/>
      <c r="M306" s="204"/>
      <c r="N306" s="204"/>
      <c r="O306" s="204"/>
      <c r="P306" s="204"/>
      <c r="Q306" s="204"/>
      <c r="R306" s="204"/>
      <c r="S306" s="204"/>
    </row>
    <row r="307" spans="1:19" x14ac:dyDescent="0.2">
      <c r="A307" s="204"/>
      <c r="B307" s="204"/>
      <c r="C307" s="204"/>
      <c r="D307" s="204"/>
      <c r="E307" s="204"/>
      <c r="F307" s="204"/>
      <c r="G307" s="204"/>
      <c r="H307" s="204"/>
      <c r="I307" s="204"/>
      <c r="J307" s="204"/>
      <c r="K307" s="204"/>
      <c r="L307" s="204"/>
      <c r="M307" s="204"/>
      <c r="N307" s="204"/>
      <c r="O307" s="204"/>
      <c r="P307" s="204"/>
      <c r="Q307" s="204"/>
      <c r="R307" s="204"/>
      <c r="S307" s="204"/>
    </row>
    <row r="308" spans="1:19" x14ac:dyDescent="0.2">
      <c r="A308" s="204"/>
      <c r="B308" s="204"/>
      <c r="C308" s="204"/>
      <c r="D308" s="204"/>
      <c r="E308" s="204"/>
      <c r="F308" s="204"/>
      <c r="G308" s="204"/>
      <c r="H308" s="204"/>
      <c r="I308" s="204"/>
      <c r="J308" s="204"/>
      <c r="K308" s="204"/>
      <c r="L308" s="204"/>
      <c r="M308" s="204"/>
      <c r="N308" s="204"/>
      <c r="O308" s="204"/>
      <c r="P308" s="204"/>
      <c r="Q308" s="204"/>
      <c r="R308" s="204"/>
      <c r="S308" s="204"/>
    </row>
    <row r="309" spans="1:19" x14ac:dyDescent="0.2">
      <c r="A309" s="204"/>
      <c r="B309" s="204"/>
      <c r="C309" s="204"/>
      <c r="D309" s="204"/>
      <c r="E309" s="204"/>
      <c r="F309" s="204"/>
      <c r="G309" s="204"/>
      <c r="H309" s="204"/>
      <c r="I309" s="204"/>
      <c r="J309" s="204"/>
      <c r="K309" s="204"/>
      <c r="L309" s="204"/>
      <c r="M309" s="204"/>
      <c r="N309" s="204"/>
      <c r="O309" s="204"/>
      <c r="P309" s="204"/>
      <c r="Q309" s="204"/>
      <c r="R309" s="204"/>
      <c r="S309" s="204"/>
    </row>
    <row r="310" spans="1:19" x14ac:dyDescent="0.2">
      <c r="A310" s="204"/>
      <c r="B310" s="204"/>
      <c r="C310" s="204"/>
      <c r="D310" s="204"/>
      <c r="E310" s="204"/>
      <c r="F310" s="204"/>
      <c r="G310" s="204"/>
      <c r="H310" s="204"/>
      <c r="I310" s="204"/>
      <c r="J310" s="204"/>
      <c r="K310" s="204"/>
      <c r="L310" s="204"/>
      <c r="M310" s="204"/>
      <c r="N310" s="204"/>
      <c r="O310" s="204"/>
      <c r="P310" s="204"/>
      <c r="Q310" s="204"/>
      <c r="R310" s="204"/>
      <c r="S310" s="204"/>
    </row>
    <row r="311" spans="1:19" x14ac:dyDescent="0.2">
      <c r="A311" s="204"/>
      <c r="B311" s="204"/>
      <c r="C311" s="204"/>
      <c r="D311" s="204"/>
      <c r="E311" s="204"/>
      <c r="F311" s="204"/>
      <c r="G311" s="204"/>
      <c r="H311" s="204"/>
      <c r="I311" s="204"/>
      <c r="J311" s="204"/>
      <c r="K311" s="204"/>
      <c r="L311" s="204"/>
      <c r="M311" s="204"/>
      <c r="N311" s="204"/>
      <c r="O311" s="204"/>
      <c r="P311" s="204"/>
      <c r="Q311" s="204"/>
      <c r="R311" s="204"/>
      <c r="S311" s="204"/>
    </row>
    <row r="312" spans="1:19" x14ac:dyDescent="0.2">
      <c r="A312" s="204"/>
      <c r="B312" s="204"/>
      <c r="C312" s="204"/>
      <c r="D312" s="204"/>
      <c r="E312" s="204"/>
      <c r="F312" s="204"/>
      <c r="G312" s="204"/>
      <c r="H312" s="204"/>
      <c r="I312" s="204"/>
      <c r="J312" s="204"/>
      <c r="K312" s="204"/>
      <c r="L312" s="204"/>
      <c r="M312" s="204"/>
      <c r="N312" s="204"/>
      <c r="O312" s="204"/>
      <c r="P312" s="204"/>
      <c r="Q312" s="204"/>
      <c r="R312" s="204"/>
      <c r="S312" s="204"/>
    </row>
    <row r="313" spans="1:19" x14ac:dyDescent="0.2">
      <c r="A313" s="204"/>
      <c r="B313" s="204"/>
      <c r="C313" s="204"/>
      <c r="D313" s="204"/>
      <c r="E313" s="204"/>
      <c r="F313" s="204"/>
      <c r="G313" s="204"/>
      <c r="H313" s="204"/>
      <c r="I313" s="204"/>
      <c r="J313" s="204"/>
      <c r="K313" s="204"/>
      <c r="L313" s="204"/>
      <c r="M313" s="204"/>
      <c r="N313" s="204"/>
      <c r="O313" s="204"/>
      <c r="P313" s="204"/>
      <c r="Q313" s="204"/>
      <c r="R313" s="204"/>
      <c r="S313" s="204"/>
    </row>
    <row r="314" spans="1:19" x14ac:dyDescent="0.2">
      <c r="A314" s="204"/>
      <c r="B314" s="204"/>
      <c r="C314" s="204"/>
      <c r="D314" s="204"/>
      <c r="E314" s="204"/>
      <c r="F314" s="204"/>
      <c r="G314" s="204"/>
      <c r="H314" s="204"/>
      <c r="I314" s="204"/>
      <c r="J314" s="204"/>
      <c r="K314" s="204"/>
      <c r="L314" s="204"/>
      <c r="M314" s="204"/>
      <c r="N314" s="204"/>
      <c r="O314" s="204"/>
      <c r="P314" s="204"/>
      <c r="Q314" s="204"/>
      <c r="R314" s="204"/>
      <c r="S314" s="204"/>
    </row>
    <row r="315" spans="1:19" x14ac:dyDescent="0.2">
      <c r="A315" s="204"/>
      <c r="B315" s="204"/>
      <c r="C315" s="204"/>
      <c r="D315" s="204"/>
      <c r="E315" s="204"/>
      <c r="F315" s="204"/>
      <c r="G315" s="204"/>
      <c r="H315" s="204"/>
      <c r="I315" s="204"/>
      <c r="J315" s="204"/>
      <c r="K315" s="204"/>
      <c r="L315" s="204"/>
      <c r="M315" s="204"/>
      <c r="N315" s="204"/>
      <c r="O315" s="204"/>
      <c r="P315" s="204"/>
      <c r="Q315" s="204"/>
      <c r="R315" s="204"/>
      <c r="S315" s="204"/>
    </row>
    <row r="316" spans="1:19" x14ac:dyDescent="0.2">
      <c r="A316" s="204"/>
      <c r="B316" s="204"/>
      <c r="C316" s="204"/>
      <c r="D316" s="204"/>
      <c r="E316" s="204"/>
      <c r="F316" s="204"/>
      <c r="G316" s="204"/>
      <c r="H316" s="204"/>
      <c r="I316" s="204"/>
      <c r="J316" s="204"/>
      <c r="K316" s="204"/>
      <c r="L316" s="204"/>
      <c r="M316" s="204"/>
      <c r="N316" s="204"/>
      <c r="O316" s="204"/>
      <c r="P316" s="204"/>
      <c r="Q316" s="204"/>
      <c r="R316" s="204"/>
      <c r="S316" s="204"/>
    </row>
    <row r="317" spans="1:19" x14ac:dyDescent="0.2">
      <c r="A317" s="204"/>
      <c r="B317" s="204"/>
      <c r="C317" s="204"/>
      <c r="D317" s="204"/>
      <c r="E317" s="204"/>
      <c r="F317" s="204"/>
      <c r="G317" s="204"/>
      <c r="H317" s="204"/>
      <c r="I317" s="204"/>
      <c r="J317" s="204"/>
      <c r="K317" s="204"/>
      <c r="L317" s="204"/>
      <c r="M317" s="204"/>
      <c r="N317" s="204"/>
      <c r="O317" s="204"/>
      <c r="P317" s="204"/>
      <c r="Q317" s="204"/>
      <c r="R317" s="204"/>
      <c r="S317" s="204"/>
    </row>
    <row r="318" spans="1:19" x14ac:dyDescent="0.2">
      <c r="A318" s="204"/>
      <c r="B318" s="204"/>
      <c r="C318" s="204"/>
      <c r="D318" s="204"/>
      <c r="E318" s="204"/>
      <c r="F318" s="204"/>
      <c r="G318" s="204"/>
      <c r="H318" s="204"/>
      <c r="I318" s="204"/>
      <c r="J318" s="204"/>
      <c r="K318" s="204"/>
      <c r="L318" s="204"/>
      <c r="M318" s="204"/>
      <c r="N318" s="204"/>
      <c r="O318" s="204"/>
      <c r="P318" s="204"/>
      <c r="Q318" s="204"/>
      <c r="R318" s="204"/>
      <c r="S318" s="204"/>
    </row>
    <row r="319" spans="1:19" x14ac:dyDescent="0.2">
      <c r="A319" s="204"/>
      <c r="B319" s="204"/>
      <c r="C319" s="204"/>
      <c r="D319" s="204"/>
      <c r="E319" s="204"/>
      <c r="F319" s="204"/>
      <c r="G319" s="204"/>
      <c r="H319" s="204"/>
      <c r="I319" s="204"/>
      <c r="J319" s="204"/>
      <c r="K319" s="204"/>
      <c r="L319" s="204"/>
      <c r="M319" s="204"/>
      <c r="N319" s="204"/>
      <c r="O319" s="204"/>
      <c r="P319" s="204"/>
      <c r="Q319" s="204"/>
      <c r="R319" s="204"/>
      <c r="S319" s="204"/>
    </row>
    <row r="320" spans="1:19" x14ac:dyDescent="0.2">
      <c r="A320" s="204"/>
      <c r="B320" s="204"/>
      <c r="C320" s="204"/>
      <c r="D320" s="204"/>
      <c r="E320" s="204"/>
      <c r="F320" s="204"/>
      <c r="G320" s="204"/>
      <c r="H320" s="204"/>
      <c r="I320" s="204"/>
      <c r="J320" s="204"/>
      <c r="K320" s="204"/>
      <c r="L320" s="204"/>
      <c r="M320" s="204"/>
      <c r="N320" s="204"/>
      <c r="O320" s="204"/>
      <c r="P320" s="204"/>
      <c r="Q320" s="204"/>
      <c r="R320" s="204"/>
      <c r="S320" s="204"/>
    </row>
    <row r="321" spans="1:19" x14ac:dyDescent="0.2">
      <c r="A321" s="204"/>
      <c r="B321" s="204"/>
      <c r="C321" s="204"/>
      <c r="D321" s="204"/>
      <c r="E321" s="204"/>
      <c r="F321" s="204"/>
      <c r="G321" s="204"/>
      <c r="H321" s="204"/>
      <c r="I321" s="204"/>
      <c r="J321" s="204"/>
      <c r="K321" s="204"/>
      <c r="L321" s="204"/>
      <c r="M321" s="204"/>
      <c r="N321" s="204"/>
      <c r="O321" s="204"/>
      <c r="P321" s="204"/>
      <c r="Q321" s="204"/>
      <c r="R321" s="204"/>
      <c r="S321" s="204"/>
    </row>
    <row r="322" spans="1:19" x14ac:dyDescent="0.2">
      <c r="A322" s="204"/>
      <c r="B322" s="204"/>
      <c r="C322" s="204"/>
      <c r="D322" s="204"/>
      <c r="E322" s="204"/>
      <c r="F322" s="204"/>
      <c r="G322" s="204"/>
      <c r="H322" s="204"/>
      <c r="I322" s="204"/>
      <c r="J322" s="204"/>
      <c r="K322" s="204"/>
      <c r="L322" s="204"/>
      <c r="M322" s="204"/>
      <c r="N322" s="204"/>
      <c r="O322" s="204"/>
      <c r="P322" s="204"/>
      <c r="Q322" s="204"/>
      <c r="R322" s="204"/>
      <c r="S322" s="204"/>
    </row>
    <row r="323" spans="1:19" x14ac:dyDescent="0.2">
      <c r="A323" s="204"/>
      <c r="B323" s="204"/>
      <c r="C323" s="204"/>
      <c r="D323" s="204"/>
      <c r="E323" s="204"/>
      <c r="F323" s="204"/>
      <c r="G323" s="204"/>
      <c r="H323" s="204"/>
      <c r="I323" s="204"/>
      <c r="J323" s="204"/>
      <c r="K323" s="204"/>
      <c r="L323" s="204"/>
      <c r="M323" s="204"/>
      <c r="N323" s="204"/>
      <c r="O323" s="204"/>
      <c r="P323" s="204"/>
      <c r="Q323" s="204"/>
      <c r="R323" s="204"/>
      <c r="S323" s="204"/>
    </row>
    <row r="324" spans="1:19" x14ac:dyDescent="0.2">
      <c r="A324" s="204"/>
      <c r="B324" s="204"/>
      <c r="C324" s="204"/>
      <c r="D324" s="204"/>
      <c r="E324" s="204"/>
      <c r="F324" s="204"/>
      <c r="G324" s="204"/>
      <c r="H324" s="204"/>
      <c r="I324" s="204"/>
      <c r="J324" s="204"/>
      <c r="K324" s="204"/>
      <c r="L324" s="204"/>
      <c r="M324" s="204"/>
      <c r="N324" s="204"/>
      <c r="O324" s="204"/>
      <c r="P324" s="204"/>
      <c r="Q324" s="204"/>
      <c r="R324" s="204"/>
      <c r="S324" s="204"/>
    </row>
    <row r="325" spans="1:19" x14ac:dyDescent="0.2">
      <c r="A325" s="204"/>
      <c r="B325" s="204"/>
      <c r="C325" s="204"/>
      <c r="D325" s="204"/>
      <c r="E325" s="204"/>
      <c r="F325" s="204"/>
      <c r="G325" s="204"/>
      <c r="H325" s="204"/>
      <c r="I325" s="204"/>
      <c r="J325" s="204"/>
      <c r="K325" s="204"/>
      <c r="L325" s="204"/>
      <c r="M325" s="204"/>
      <c r="N325" s="204"/>
      <c r="O325" s="204"/>
      <c r="P325" s="204"/>
      <c r="Q325" s="204"/>
      <c r="R325" s="204"/>
      <c r="S325" s="204"/>
    </row>
    <row r="326" spans="1:19" x14ac:dyDescent="0.2">
      <c r="A326" s="204"/>
      <c r="B326" s="204"/>
      <c r="C326" s="204"/>
      <c r="D326" s="204"/>
      <c r="E326" s="204"/>
      <c r="F326" s="204"/>
      <c r="G326" s="204"/>
      <c r="H326" s="204"/>
      <c r="I326" s="204"/>
      <c r="J326" s="204"/>
      <c r="K326" s="204"/>
      <c r="L326" s="204"/>
      <c r="M326" s="204"/>
      <c r="N326" s="204"/>
      <c r="O326" s="204"/>
      <c r="P326" s="204"/>
      <c r="Q326" s="204"/>
      <c r="R326" s="204"/>
      <c r="S326" s="204"/>
    </row>
    <row r="327" spans="1:19" x14ac:dyDescent="0.2">
      <c r="A327" s="204"/>
      <c r="B327" s="204"/>
      <c r="C327" s="204"/>
      <c r="D327" s="204"/>
      <c r="E327" s="204"/>
      <c r="F327" s="204"/>
      <c r="G327" s="204"/>
      <c r="H327" s="204"/>
      <c r="I327" s="204"/>
      <c r="J327" s="204"/>
      <c r="K327" s="204"/>
      <c r="L327" s="204"/>
      <c r="M327" s="204"/>
      <c r="N327" s="204"/>
      <c r="O327" s="204"/>
      <c r="P327" s="204"/>
      <c r="Q327" s="204"/>
      <c r="R327" s="204"/>
      <c r="S327" s="204"/>
    </row>
    <row r="328" spans="1:19" x14ac:dyDescent="0.2">
      <c r="A328" s="204"/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Q328" s="204"/>
      <c r="R328" s="204"/>
      <c r="S328" s="204"/>
    </row>
    <row r="329" spans="1:19" x14ac:dyDescent="0.2">
      <c r="A329" s="204"/>
      <c r="B329" s="204"/>
      <c r="C329" s="204"/>
      <c r="D329" s="204"/>
      <c r="E329" s="204"/>
      <c r="F329" s="204"/>
      <c r="G329" s="204"/>
      <c r="H329" s="204"/>
      <c r="I329" s="204"/>
      <c r="J329" s="204"/>
      <c r="K329" s="204"/>
      <c r="L329" s="204"/>
      <c r="M329" s="204"/>
      <c r="N329" s="204"/>
      <c r="O329" s="204"/>
      <c r="P329" s="204"/>
      <c r="Q329" s="204"/>
      <c r="R329" s="204"/>
      <c r="S329" s="204"/>
    </row>
    <row r="330" spans="1:19" x14ac:dyDescent="0.2">
      <c r="A330" s="204"/>
      <c r="B330" s="204"/>
      <c r="C330" s="204"/>
      <c r="D330" s="204"/>
      <c r="E330" s="204"/>
      <c r="F330" s="204"/>
      <c r="G330" s="204"/>
      <c r="H330" s="204"/>
      <c r="I330" s="204"/>
      <c r="J330" s="204"/>
      <c r="K330" s="204"/>
      <c r="L330" s="204"/>
      <c r="M330" s="204"/>
      <c r="N330" s="204"/>
      <c r="O330" s="204"/>
      <c r="P330" s="204"/>
      <c r="Q330" s="204"/>
      <c r="R330" s="204"/>
      <c r="S330" s="204"/>
    </row>
    <row r="331" spans="1:19" x14ac:dyDescent="0.2">
      <c r="A331" s="204"/>
      <c r="B331" s="204"/>
      <c r="C331" s="204"/>
      <c r="D331" s="204"/>
      <c r="E331" s="204"/>
      <c r="F331" s="204"/>
      <c r="G331" s="204"/>
      <c r="H331" s="204"/>
      <c r="I331" s="204"/>
      <c r="J331" s="204"/>
      <c r="K331" s="204"/>
      <c r="L331" s="204"/>
      <c r="M331" s="204"/>
      <c r="N331" s="204"/>
      <c r="O331" s="204"/>
      <c r="P331" s="204"/>
      <c r="Q331" s="204"/>
      <c r="R331" s="204"/>
      <c r="S331" s="204"/>
    </row>
    <row r="332" spans="1:19" x14ac:dyDescent="0.2">
      <c r="A332" s="204"/>
      <c r="B332" s="204"/>
      <c r="C332" s="204"/>
      <c r="D332" s="204"/>
      <c r="E332" s="204"/>
      <c r="F332" s="204"/>
      <c r="G332" s="204"/>
      <c r="H332" s="204"/>
      <c r="I332" s="204"/>
      <c r="J332" s="204"/>
      <c r="K332" s="204"/>
      <c r="L332" s="204"/>
      <c r="M332" s="204"/>
      <c r="N332" s="204"/>
      <c r="O332" s="204"/>
      <c r="P332" s="204"/>
      <c r="Q332" s="204"/>
      <c r="R332" s="204"/>
      <c r="S332" s="204"/>
    </row>
    <row r="333" spans="1:19" x14ac:dyDescent="0.2">
      <c r="A333" s="204"/>
      <c r="B333" s="204"/>
      <c r="C333" s="204"/>
      <c r="D333" s="204"/>
      <c r="E333" s="204"/>
      <c r="F333" s="204"/>
      <c r="G333" s="204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</row>
    <row r="334" spans="1:19" x14ac:dyDescent="0.2">
      <c r="A334" s="204"/>
      <c r="B334" s="204"/>
      <c r="C334" s="204"/>
      <c r="D334" s="204"/>
      <c r="E334" s="204"/>
      <c r="F334" s="204"/>
      <c r="G334" s="204"/>
      <c r="H334" s="204"/>
      <c r="I334" s="204"/>
      <c r="J334" s="204"/>
      <c r="K334" s="204"/>
      <c r="L334" s="204"/>
      <c r="M334" s="204"/>
      <c r="N334" s="204"/>
      <c r="O334" s="204"/>
      <c r="P334" s="204"/>
      <c r="Q334" s="204"/>
      <c r="R334" s="204"/>
      <c r="S334" s="204"/>
    </row>
    <row r="335" spans="1:19" x14ac:dyDescent="0.2">
      <c r="A335" s="204"/>
      <c r="B335" s="204"/>
      <c r="C335" s="204"/>
      <c r="D335" s="204"/>
      <c r="E335" s="204"/>
      <c r="F335" s="204"/>
      <c r="G335" s="204"/>
      <c r="H335" s="204"/>
      <c r="I335" s="204"/>
      <c r="J335" s="204"/>
      <c r="K335" s="204"/>
      <c r="L335" s="204"/>
      <c r="M335" s="204"/>
      <c r="N335" s="204"/>
      <c r="O335" s="204"/>
      <c r="P335" s="204"/>
      <c r="Q335" s="204"/>
      <c r="R335" s="204"/>
      <c r="S335" s="204"/>
    </row>
    <row r="336" spans="1:19" x14ac:dyDescent="0.2">
      <c r="A336" s="204"/>
      <c r="B336" s="204"/>
      <c r="C336" s="204"/>
      <c r="D336" s="204"/>
      <c r="E336" s="204"/>
      <c r="F336" s="204"/>
      <c r="G336" s="204"/>
      <c r="H336" s="204"/>
      <c r="I336" s="204"/>
      <c r="J336" s="204"/>
      <c r="K336" s="204"/>
      <c r="L336" s="204"/>
      <c r="M336" s="204"/>
      <c r="N336" s="204"/>
      <c r="O336" s="204"/>
      <c r="P336" s="204"/>
      <c r="Q336" s="204"/>
      <c r="R336" s="204"/>
      <c r="S336" s="204"/>
    </row>
    <row r="337" spans="1:19" x14ac:dyDescent="0.2">
      <c r="A337" s="204"/>
      <c r="B337" s="204"/>
      <c r="C337" s="204"/>
      <c r="D337" s="204"/>
      <c r="E337" s="204"/>
      <c r="F337" s="204"/>
      <c r="G337" s="204"/>
      <c r="H337" s="204"/>
      <c r="I337" s="204"/>
      <c r="J337" s="204"/>
      <c r="K337" s="204"/>
      <c r="L337" s="204"/>
      <c r="M337" s="204"/>
      <c r="N337" s="204"/>
      <c r="O337" s="204"/>
      <c r="P337" s="204"/>
      <c r="Q337" s="204"/>
      <c r="R337" s="204"/>
      <c r="S337" s="204"/>
    </row>
    <row r="338" spans="1:19" x14ac:dyDescent="0.2">
      <c r="A338" s="204"/>
      <c r="B338" s="204"/>
      <c r="C338" s="204"/>
      <c r="D338" s="204"/>
      <c r="E338" s="204"/>
      <c r="F338" s="204"/>
      <c r="G338" s="204"/>
      <c r="H338" s="204"/>
      <c r="I338" s="204"/>
      <c r="J338" s="204"/>
      <c r="K338" s="204"/>
      <c r="L338" s="204"/>
      <c r="M338" s="204"/>
      <c r="N338" s="204"/>
      <c r="O338" s="204"/>
      <c r="P338" s="204"/>
      <c r="Q338" s="204"/>
      <c r="R338" s="204"/>
      <c r="S338" s="204"/>
    </row>
    <row r="339" spans="1:19" x14ac:dyDescent="0.2">
      <c r="A339" s="204"/>
      <c r="B339" s="204"/>
      <c r="C339" s="20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</row>
    <row r="340" spans="1:19" x14ac:dyDescent="0.2">
      <c r="A340" s="204"/>
      <c r="B340" s="204"/>
      <c r="C340" s="204"/>
      <c r="D340" s="204"/>
      <c r="E340" s="204"/>
      <c r="F340" s="204"/>
      <c r="G340" s="204"/>
      <c r="H340" s="204"/>
      <c r="I340" s="204"/>
      <c r="J340" s="204"/>
      <c r="K340" s="204"/>
      <c r="L340" s="204"/>
      <c r="M340" s="204"/>
      <c r="N340" s="204"/>
      <c r="O340" s="204"/>
      <c r="P340" s="204"/>
      <c r="Q340" s="204"/>
      <c r="R340" s="204"/>
      <c r="S340" s="204"/>
    </row>
    <row r="341" spans="1:19" x14ac:dyDescent="0.2">
      <c r="A341" s="204"/>
      <c r="B341" s="204"/>
      <c r="C341" s="204"/>
      <c r="D341" s="204"/>
      <c r="E341" s="204"/>
      <c r="F341" s="204"/>
      <c r="G341" s="204"/>
      <c r="H341" s="204"/>
      <c r="I341" s="204"/>
      <c r="J341" s="204"/>
      <c r="K341" s="204"/>
      <c r="L341" s="204"/>
      <c r="M341" s="204"/>
      <c r="N341" s="204"/>
      <c r="O341" s="204"/>
      <c r="P341" s="204"/>
      <c r="Q341" s="204"/>
      <c r="R341" s="204"/>
      <c r="S341" s="204"/>
    </row>
    <row r="342" spans="1:19" x14ac:dyDescent="0.2">
      <c r="A342" s="204"/>
      <c r="B342" s="204"/>
      <c r="C342" s="204"/>
      <c r="D342" s="204"/>
      <c r="E342" s="204"/>
      <c r="F342" s="204"/>
      <c r="G342" s="204"/>
      <c r="H342" s="204"/>
      <c r="I342" s="204"/>
      <c r="J342" s="204"/>
      <c r="K342" s="204"/>
      <c r="L342" s="204"/>
      <c r="M342" s="204"/>
      <c r="N342" s="204"/>
      <c r="O342" s="204"/>
      <c r="P342" s="204"/>
      <c r="Q342" s="204"/>
      <c r="R342" s="204"/>
      <c r="S342" s="204"/>
    </row>
    <row r="343" spans="1:19" x14ac:dyDescent="0.2">
      <c r="A343" s="204"/>
      <c r="B343" s="204"/>
      <c r="C343" s="204"/>
      <c r="D343" s="204"/>
      <c r="E343" s="204"/>
      <c r="F343" s="204"/>
      <c r="G343" s="204"/>
      <c r="H343" s="204"/>
      <c r="I343" s="204"/>
      <c r="J343" s="204"/>
      <c r="K343" s="204"/>
      <c r="L343" s="204"/>
      <c r="M343" s="204"/>
      <c r="N343" s="204"/>
      <c r="O343" s="204"/>
      <c r="P343" s="204"/>
      <c r="Q343" s="204"/>
      <c r="R343" s="204"/>
      <c r="S343" s="204"/>
    </row>
    <row r="344" spans="1:19" x14ac:dyDescent="0.2">
      <c r="A344" s="204"/>
      <c r="B344" s="204"/>
      <c r="C344" s="204"/>
      <c r="D344" s="204"/>
      <c r="E344" s="204"/>
      <c r="F344" s="204"/>
      <c r="G344" s="204"/>
      <c r="H344" s="204"/>
      <c r="I344" s="204"/>
      <c r="J344" s="204"/>
      <c r="K344" s="204"/>
      <c r="L344" s="204"/>
      <c r="M344" s="204"/>
      <c r="N344" s="204"/>
      <c r="O344" s="204"/>
      <c r="P344" s="204"/>
      <c r="Q344" s="204"/>
      <c r="R344" s="204"/>
      <c r="S344" s="204"/>
    </row>
    <row r="345" spans="1:19" x14ac:dyDescent="0.2">
      <c r="A345" s="204"/>
      <c r="B345" s="204"/>
      <c r="C345" s="204"/>
      <c r="D345" s="204"/>
      <c r="E345" s="204"/>
      <c r="F345" s="204"/>
      <c r="G345" s="204"/>
      <c r="H345" s="204"/>
      <c r="I345" s="204"/>
      <c r="J345" s="204"/>
      <c r="K345" s="204"/>
      <c r="L345" s="204"/>
      <c r="M345" s="204"/>
      <c r="N345" s="204"/>
      <c r="O345" s="204"/>
      <c r="P345" s="204"/>
      <c r="Q345" s="204"/>
      <c r="R345" s="204"/>
      <c r="S345" s="204"/>
    </row>
    <row r="346" spans="1:19" x14ac:dyDescent="0.2">
      <c r="A346" s="204"/>
      <c r="B346" s="204"/>
      <c r="C346" s="204"/>
      <c r="D346" s="204"/>
      <c r="E346" s="204"/>
      <c r="F346" s="204"/>
      <c r="G346" s="204"/>
      <c r="H346" s="204"/>
      <c r="I346" s="204"/>
      <c r="J346" s="204"/>
      <c r="K346" s="204"/>
      <c r="L346" s="204"/>
      <c r="M346" s="204"/>
      <c r="N346" s="204"/>
      <c r="O346" s="204"/>
      <c r="P346" s="204"/>
      <c r="Q346" s="204"/>
      <c r="R346" s="204"/>
      <c r="S346" s="204"/>
    </row>
    <row r="347" spans="1:19" x14ac:dyDescent="0.2">
      <c r="A347" s="204"/>
      <c r="B347" s="204"/>
      <c r="C347" s="204"/>
      <c r="D347" s="204"/>
      <c r="E347" s="204"/>
      <c r="F347" s="204"/>
      <c r="G347" s="204"/>
      <c r="H347" s="204"/>
      <c r="I347" s="204"/>
      <c r="J347" s="204"/>
      <c r="K347" s="204"/>
      <c r="L347" s="204"/>
      <c r="M347" s="204"/>
      <c r="N347" s="204"/>
      <c r="O347" s="204"/>
      <c r="P347" s="204"/>
      <c r="Q347" s="204"/>
      <c r="R347" s="204"/>
      <c r="S347" s="204"/>
    </row>
    <row r="348" spans="1:19" x14ac:dyDescent="0.2">
      <c r="A348" s="204"/>
      <c r="B348" s="204"/>
      <c r="C348" s="204"/>
      <c r="D348" s="204"/>
      <c r="E348" s="204"/>
      <c r="F348" s="204"/>
      <c r="G348" s="204"/>
      <c r="H348" s="204"/>
      <c r="I348" s="204"/>
      <c r="J348" s="204"/>
      <c r="K348" s="204"/>
      <c r="L348" s="204"/>
      <c r="M348" s="204"/>
      <c r="N348" s="204"/>
      <c r="O348" s="204"/>
      <c r="P348" s="204"/>
      <c r="Q348" s="204"/>
      <c r="R348" s="204"/>
      <c r="S348" s="204"/>
    </row>
    <row r="349" spans="1:19" x14ac:dyDescent="0.2">
      <c r="A349" s="204"/>
      <c r="B349" s="204"/>
      <c r="C349" s="204"/>
      <c r="D349" s="204"/>
      <c r="E349" s="204"/>
      <c r="F349" s="204"/>
      <c r="G349" s="204"/>
      <c r="H349" s="204"/>
      <c r="I349" s="204"/>
      <c r="J349" s="204"/>
      <c r="K349" s="204"/>
      <c r="L349" s="204"/>
      <c r="M349" s="204"/>
      <c r="N349" s="204"/>
      <c r="O349" s="204"/>
      <c r="P349" s="204"/>
      <c r="Q349" s="204"/>
      <c r="R349" s="204"/>
      <c r="S349" s="204"/>
    </row>
    <row r="350" spans="1:19" x14ac:dyDescent="0.2">
      <c r="A350" s="204"/>
      <c r="B350" s="204"/>
      <c r="C350" s="204"/>
      <c r="D350" s="204"/>
      <c r="E350" s="204"/>
      <c r="F350" s="204"/>
      <c r="G350" s="204"/>
      <c r="H350" s="204"/>
      <c r="I350" s="204"/>
      <c r="J350" s="204"/>
      <c r="K350" s="204"/>
      <c r="L350" s="204"/>
      <c r="M350" s="204"/>
      <c r="N350" s="204"/>
      <c r="O350" s="204"/>
      <c r="P350" s="204"/>
      <c r="Q350" s="204"/>
      <c r="R350" s="204"/>
      <c r="S350" s="204"/>
    </row>
    <row r="351" spans="1:19" x14ac:dyDescent="0.2">
      <c r="A351" s="204"/>
      <c r="B351" s="204"/>
      <c r="C351" s="204"/>
      <c r="D351" s="204"/>
      <c r="E351" s="204"/>
      <c r="F351" s="204"/>
      <c r="G351" s="204"/>
      <c r="H351" s="204"/>
      <c r="I351" s="204"/>
      <c r="J351" s="204"/>
      <c r="K351" s="204"/>
      <c r="L351" s="204"/>
      <c r="M351" s="204"/>
      <c r="N351" s="204"/>
      <c r="O351" s="204"/>
      <c r="P351" s="204"/>
      <c r="Q351" s="204"/>
      <c r="R351" s="204"/>
      <c r="S351" s="204"/>
    </row>
    <row r="352" spans="1:19" x14ac:dyDescent="0.2">
      <c r="A352" s="204"/>
      <c r="B352" s="204"/>
      <c r="C352" s="204"/>
      <c r="D352" s="204"/>
      <c r="E352" s="204"/>
      <c r="F352" s="204"/>
      <c r="G352" s="204"/>
      <c r="H352" s="204"/>
      <c r="I352" s="204"/>
      <c r="J352" s="204"/>
      <c r="K352" s="204"/>
      <c r="L352" s="204"/>
      <c r="M352" s="204"/>
      <c r="N352" s="204"/>
      <c r="O352" s="204"/>
      <c r="P352" s="204"/>
      <c r="Q352" s="204"/>
      <c r="R352" s="204"/>
      <c r="S352" s="204"/>
    </row>
    <row r="353" spans="1:19" x14ac:dyDescent="0.2">
      <c r="A353" s="204"/>
      <c r="B353" s="204"/>
      <c r="C353" s="204"/>
      <c r="D353" s="204"/>
      <c r="E353" s="204"/>
      <c r="F353" s="204"/>
      <c r="G353" s="204"/>
      <c r="H353" s="204"/>
      <c r="I353" s="204"/>
      <c r="J353" s="204"/>
      <c r="K353" s="204"/>
      <c r="L353" s="204"/>
      <c r="M353" s="204"/>
      <c r="N353" s="204"/>
      <c r="O353" s="204"/>
      <c r="P353" s="204"/>
      <c r="Q353" s="204"/>
      <c r="R353" s="204"/>
      <c r="S353" s="204"/>
    </row>
    <row r="354" spans="1:19" x14ac:dyDescent="0.2">
      <c r="A354" s="204"/>
      <c r="B354" s="204"/>
      <c r="C354" s="204"/>
      <c r="D354" s="204"/>
      <c r="E354" s="204"/>
      <c r="F354" s="204"/>
      <c r="G354" s="204"/>
      <c r="H354" s="204"/>
      <c r="I354" s="204"/>
      <c r="J354" s="204"/>
      <c r="K354" s="204"/>
      <c r="L354" s="204"/>
      <c r="M354" s="204"/>
      <c r="N354" s="204"/>
      <c r="O354" s="204"/>
      <c r="P354" s="204"/>
      <c r="Q354" s="204"/>
      <c r="R354" s="204"/>
      <c r="S354" s="204"/>
    </row>
    <row r="355" spans="1:19" x14ac:dyDescent="0.2">
      <c r="A355" s="204"/>
      <c r="B355" s="204"/>
      <c r="C355" s="204"/>
      <c r="D355" s="204"/>
      <c r="E355" s="204"/>
      <c r="F355" s="204"/>
      <c r="G355" s="204"/>
      <c r="H355" s="204"/>
      <c r="I355" s="204"/>
      <c r="J355" s="204"/>
      <c r="K355" s="204"/>
      <c r="L355" s="204"/>
      <c r="M355" s="204"/>
      <c r="N355" s="204"/>
      <c r="O355" s="204"/>
      <c r="P355" s="204"/>
      <c r="Q355" s="204"/>
      <c r="R355" s="204"/>
      <c r="S355" s="204"/>
    </row>
    <row r="356" spans="1:19" x14ac:dyDescent="0.2">
      <c r="A356" s="204"/>
      <c r="B356" s="204"/>
      <c r="C356" s="204"/>
      <c r="D356" s="204"/>
      <c r="E356" s="204"/>
      <c r="F356" s="204"/>
      <c r="G356" s="204"/>
      <c r="H356" s="204"/>
      <c r="I356" s="204"/>
      <c r="J356" s="204"/>
      <c r="K356" s="204"/>
      <c r="L356" s="204"/>
      <c r="M356" s="204"/>
      <c r="N356" s="204"/>
      <c r="O356" s="204"/>
      <c r="P356" s="204"/>
      <c r="Q356" s="204"/>
      <c r="R356" s="204"/>
      <c r="S356" s="204"/>
    </row>
    <row r="357" spans="1:19" x14ac:dyDescent="0.2">
      <c r="A357" s="204"/>
      <c r="B357" s="204"/>
      <c r="C357" s="204"/>
      <c r="D357" s="204"/>
      <c r="E357" s="204"/>
      <c r="F357" s="204"/>
      <c r="G357" s="204"/>
      <c r="H357" s="204"/>
      <c r="I357" s="204"/>
      <c r="J357" s="204"/>
      <c r="K357" s="204"/>
      <c r="L357" s="204"/>
      <c r="M357" s="204"/>
      <c r="N357" s="204"/>
      <c r="O357" s="204"/>
      <c r="P357" s="204"/>
      <c r="Q357" s="204"/>
      <c r="R357" s="204"/>
      <c r="S357" s="204"/>
    </row>
    <row r="358" spans="1:19" x14ac:dyDescent="0.2">
      <c r="A358" s="204"/>
      <c r="B358" s="204"/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</row>
    <row r="359" spans="1:19" x14ac:dyDescent="0.2">
      <c r="A359" s="204"/>
      <c r="B359" s="204"/>
      <c r="C359" s="204"/>
      <c r="D359" s="204"/>
      <c r="E359" s="204"/>
      <c r="F359" s="204"/>
      <c r="G359" s="204"/>
      <c r="H359" s="204"/>
      <c r="I359" s="204"/>
      <c r="J359" s="204"/>
      <c r="K359" s="204"/>
      <c r="L359" s="204"/>
      <c r="M359" s="204"/>
      <c r="N359" s="204"/>
      <c r="O359" s="204"/>
      <c r="P359" s="204"/>
      <c r="Q359" s="204"/>
      <c r="R359" s="204"/>
      <c r="S359" s="204"/>
    </row>
    <row r="360" spans="1:19" x14ac:dyDescent="0.2">
      <c r="A360" s="204"/>
      <c r="B360" s="204"/>
      <c r="C360" s="204"/>
      <c r="D360" s="204"/>
      <c r="E360" s="204"/>
      <c r="F360" s="204"/>
      <c r="G360" s="204"/>
      <c r="H360" s="204"/>
      <c r="I360" s="204"/>
      <c r="J360" s="204"/>
      <c r="K360" s="204"/>
      <c r="L360" s="204"/>
      <c r="M360" s="204"/>
      <c r="N360" s="204"/>
      <c r="O360" s="204"/>
      <c r="P360" s="204"/>
      <c r="Q360" s="204"/>
      <c r="R360" s="204"/>
      <c r="S360" s="204"/>
    </row>
    <row r="361" spans="1:19" x14ac:dyDescent="0.2">
      <c r="A361" s="204"/>
      <c r="B361" s="204"/>
      <c r="C361" s="204"/>
      <c r="D361" s="204"/>
      <c r="E361" s="204"/>
      <c r="F361" s="204"/>
      <c r="G361" s="204"/>
      <c r="H361" s="204"/>
      <c r="I361" s="204"/>
      <c r="J361" s="204"/>
      <c r="K361" s="204"/>
      <c r="L361" s="204"/>
      <c r="M361" s="204"/>
      <c r="N361" s="204"/>
      <c r="O361" s="204"/>
      <c r="P361" s="204"/>
      <c r="Q361" s="204"/>
      <c r="R361" s="204"/>
      <c r="S361" s="204"/>
    </row>
    <row r="362" spans="1:19" x14ac:dyDescent="0.2">
      <c r="A362" s="204"/>
      <c r="B362" s="204"/>
      <c r="C362" s="204"/>
      <c r="D362" s="204"/>
      <c r="E362" s="204"/>
      <c r="F362" s="204"/>
      <c r="G362" s="204"/>
      <c r="H362" s="204"/>
      <c r="I362" s="204"/>
      <c r="J362" s="204"/>
      <c r="K362" s="204"/>
      <c r="L362" s="204"/>
      <c r="M362" s="204"/>
      <c r="N362" s="204"/>
      <c r="O362" s="204"/>
      <c r="P362" s="204"/>
      <c r="Q362" s="204"/>
      <c r="R362" s="204"/>
      <c r="S362" s="204"/>
    </row>
    <row r="363" spans="1:19" x14ac:dyDescent="0.2">
      <c r="A363" s="204"/>
      <c r="B363" s="204"/>
      <c r="C363" s="204"/>
      <c r="D363" s="204"/>
      <c r="E363" s="204"/>
      <c r="F363" s="204"/>
      <c r="G363" s="204"/>
      <c r="H363" s="204"/>
      <c r="I363" s="204"/>
      <c r="J363" s="204"/>
      <c r="K363" s="204"/>
      <c r="L363" s="204"/>
      <c r="M363" s="204"/>
      <c r="N363" s="204"/>
      <c r="O363" s="204"/>
      <c r="P363" s="204"/>
      <c r="Q363" s="204"/>
      <c r="R363" s="204"/>
      <c r="S363" s="204"/>
    </row>
    <row r="364" spans="1:19" x14ac:dyDescent="0.2">
      <c r="A364" s="204"/>
      <c r="B364" s="204"/>
      <c r="C364" s="204"/>
      <c r="D364" s="204"/>
      <c r="E364" s="204"/>
      <c r="F364" s="204"/>
      <c r="G364" s="204"/>
      <c r="H364" s="204"/>
      <c r="I364" s="204"/>
      <c r="J364" s="204"/>
      <c r="K364" s="204"/>
      <c r="L364" s="204"/>
      <c r="M364" s="204"/>
      <c r="N364" s="204"/>
      <c r="O364" s="204"/>
      <c r="P364" s="204"/>
      <c r="Q364" s="204"/>
      <c r="R364" s="204"/>
      <c r="S364" s="204"/>
    </row>
    <row r="365" spans="1:19" x14ac:dyDescent="0.2">
      <c r="A365" s="204"/>
      <c r="B365" s="204"/>
      <c r="C365" s="204"/>
      <c r="D365" s="204"/>
      <c r="E365" s="204"/>
      <c r="F365" s="204"/>
      <c r="G365" s="204"/>
      <c r="H365" s="204"/>
      <c r="I365" s="204"/>
      <c r="J365" s="204"/>
      <c r="K365" s="204"/>
      <c r="L365" s="204"/>
      <c r="M365" s="204"/>
      <c r="N365" s="204"/>
      <c r="O365" s="204"/>
      <c r="P365" s="204"/>
      <c r="Q365" s="204"/>
      <c r="R365" s="204"/>
      <c r="S365" s="204"/>
    </row>
    <row r="366" spans="1:19" x14ac:dyDescent="0.2">
      <c r="A366" s="204"/>
      <c r="B366" s="204"/>
      <c r="C366" s="204"/>
      <c r="D366" s="204"/>
      <c r="E366" s="204"/>
      <c r="F366" s="204"/>
      <c r="G366" s="204"/>
      <c r="H366" s="204"/>
      <c r="I366" s="204"/>
      <c r="J366" s="204"/>
      <c r="K366" s="204"/>
      <c r="L366" s="204"/>
      <c r="M366" s="204"/>
      <c r="N366" s="204"/>
      <c r="O366" s="204"/>
      <c r="P366" s="204"/>
      <c r="Q366" s="204"/>
      <c r="R366" s="204"/>
      <c r="S366" s="204"/>
    </row>
    <row r="367" spans="1:19" x14ac:dyDescent="0.2">
      <c r="A367" s="204"/>
      <c r="B367" s="204"/>
      <c r="C367" s="204"/>
      <c r="D367" s="204"/>
      <c r="E367" s="204"/>
      <c r="F367" s="204"/>
      <c r="G367" s="204"/>
      <c r="H367" s="204"/>
      <c r="I367" s="204"/>
      <c r="J367" s="204"/>
      <c r="K367" s="204"/>
      <c r="L367" s="204"/>
      <c r="M367" s="204"/>
      <c r="N367" s="204"/>
      <c r="O367" s="204"/>
      <c r="P367" s="204"/>
      <c r="Q367" s="204"/>
      <c r="R367" s="204"/>
      <c r="S367" s="204"/>
    </row>
    <row r="368" spans="1:19" x14ac:dyDescent="0.2">
      <c r="A368" s="204"/>
      <c r="B368" s="204"/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</row>
    <row r="369" spans="1:19" x14ac:dyDescent="0.2">
      <c r="A369" s="204"/>
      <c r="B369" s="204"/>
      <c r="C369" s="204"/>
      <c r="D369" s="204"/>
      <c r="E369" s="204"/>
      <c r="F369" s="204"/>
      <c r="G369" s="204"/>
      <c r="H369" s="204"/>
      <c r="I369" s="204"/>
      <c r="J369" s="204"/>
      <c r="K369" s="204"/>
      <c r="L369" s="204"/>
      <c r="M369" s="204"/>
      <c r="N369" s="204"/>
      <c r="O369" s="204"/>
      <c r="P369" s="204"/>
      <c r="Q369" s="204"/>
      <c r="R369" s="204"/>
      <c r="S369" s="204"/>
    </row>
    <row r="370" spans="1:19" x14ac:dyDescent="0.2">
      <c r="A370" s="204"/>
      <c r="B370" s="204"/>
      <c r="C370" s="204"/>
      <c r="D370" s="204"/>
      <c r="E370" s="204"/>
      <c r="F370" s="204"/>
      <c r="G370" s="204"/>
      <c r="H370" s="204"/>
      <c r="I370" s="204"/>
      <c r="J370" s="204"/>
      <c r="K370" s="204"/>
      <c r="L370" s="204"/>
      <c r="M370" s="204"/>
      <c r="N370" s="204"/>
      <c r="O370" s="204"/>
      <c r="P370" s="204"/>
      <c r="Q370" s="204"/>
      <c r="R370" s="204"/>
      <c r="S370" s="204"/>
    </row>
    <row r="371" spans="1:19" x14ac:dyDescent="0.2">
      <c r="A371" s="204"/>
      <c r="B371" s="204"/>
      <c r="C371" s="204"/>
      <c r="D371" s="204"/>
      <c r="E371" s="204"/>
      <c r="F371" s="204"/>
      <c r="G371" s="204"/>
      <c r="H371" s="204"/>
      <c r="I371" s="204"/>
      <c r="J371" s="204"/>
      <c r="K371" s="204"/>
      <c r="L371" s="204"/>
      <c r="M371" s="204"/>
      <c r="N371" s="204"/>
      <c r="O371" s="204"/>
      <c r="P371" s="204"/>
      <c r="Q371" s="204"/>
      <c r="R371" s="204"/>
      <c r="S371" s="204"/>
    </row>
    <row r="372" spans="1:19" x14ac:dyDescent="0.2">
      <c r="A372" s="204"/>
      <c r="B372" s="204"/>
      <c r="C372" s="204"/>
      <c r="D372" s="204"/>
      <c r="E372" s="204"/>
      <c r="F372" s="204"/>
      <c r="G372" s="204"/>
      <c r="H372" s="204"/>
      <c r="I372" s="204"/>
      <c r="J372" s="204"/>
      <c r="K372" s="204"/>
      <c r="L372" s="204"/>
      <c r="M372" s="204"/>
      <c r="N372" s="204"/>
      <c r="O372" s="204"/>
      <c r="P372" s="204"/>
      <c r="Q372" s="204"/>
      <c r="R372" s="204"/>
      <c r="S372" s="204"/>
    </row>
    <row r="373" spans="1:19" x14ac:dyDescent="0.2">
      <c r="A373" s="204"/>
      <c r="B373" s="204"/>
      <c r="C373" s="204"/>
      <c r="D373" s="204"/>
      <c r="E373" s="204"/>
      <c r="F373" s="204"/>
      <c r="G373" s="204"/>
      <c r="H373" s="204"/>
      <c r="I373" s="204"/>
      <c r="J373" s="204"/>
      <c r="K373" s="204"/>
      <c r="L373" s="204"/>
      <c r="M373" s="204"/>
      <c r="N373" s="204"/>
      <c r="O373" s="204"/>
      <c r="P373" s="204"/>
      <c r="Q373" s="204"/>
      <c r="R373" s="204"/>
      <c r="S373" s="204"/>
    </row>
    <row r="374" spans="1:19" x14ac:dyDescent="0.2">
      <c r="A374" s="204"/>
      <c r="B374" s="204"/>
      <c r="C374" s="204"/>
      <c r="D374" s="204"/>
      <c r="E374" s="204"/>
      <c r="F374" s="204"/>
      <c r="G374" s="204"/>
      <c r="H374" s="204"/>
      <c r="I374" s="204"/>
      <c r="J374" s="204"/>
      <c r="K374" s="204"/>
      <c r="L374" s="204"/>
      <c r="M374" s="204"/>
      <c r="N374" s="204"/>
      <c r="O374" s="204"/>
      <c r="P374" s="204"/>
      <c r="Q374" s="204"/>
      <c r="R374" s="204"/>
      <c r="S374" s="204"/>
    </row>
    <row r="375" spans="1:19" x14ac:dyDescent="0.2">
      <c r="A375" s="204"/>
      <c r="B375" s="204"/>
      <c r="C375" s="204"/>
      <c r="D375" s="204"/>
      <c r="E375" s="204"/>
      <c r="F375" s="204"/>
      <c r="G375" s="204"/>
      <c r="H375" s="204"/>
      <c r="I375" s="204"/>
      <c r="J375" s="204"/>
      <c r="K375" s="204"/>
      <c r="L375" s="204"/>
      <c r="M375" s="204"/>
      <c r="N375" s="204"/>
      <c r="O375" s="204"/>
      <c r="P375" s="204"/>
      <c r="Q375" s="204"/>
      <c r="R375" s="204"/>
      <c r="S375" s="204"/>
    </row>
    <row r="376" spans="1:19" x14ac:dyDescent="0.2">
      <c r="A376" s="204"/>
      <c r="B376" s="204"/>
      <c r="C376" s="204"/>
      <c r="D376" s="204"/>
      <c r="E376" s="204"/>
      <c r="F376" s="204"/>
      <c r="G376" s="204"/>
      <c r="H376" s="204"/>
      <c r="I376" s="204"/>
      <c r="J376" s="204"/>
      <c r="K376" s="204"/>
      <c r="L376" s="204"/>
      <c r="M376" s="204"/>
      <c r="N376" s="204"/>
      <c r="O376" s="204"/>
      <c r="P376" s="204"/>
      <c r="Q376" s="204"/>
      <c r="R376" s="204"/>
      <c r="S376" s="204"/>
    </row>
    <row r="377" spans="1:19" x14ac:dyDescent="0.2">
      <c r="A377" s="204"/>
      <c r="B377" s="204"/>
      <c r="C377" s="204"/>
      <c r="D377" s="204"/>
      <c r="E377" s="204"/>
      <c r="F377" s="204"/>
      <c r="G377" s="204"/>
      <c r="H377" s="204"/>
      <c r="I377" s="204"/>
      <c r="J377" s="204"/>
      <c r="K377" s="204"/>
      <c r="L377" s="204"/>
      <c r="M377" s="204"/>
      <c r="N377" s="204"/>
      <c r="O377" s="204"/>
      <c r="P377" s="204"/>
      <c r="Q377" s="204"/>
      <c r="R377" s="204"/>
      <c r="S377" s="204"/>
    </row>
    <row r="378" spans="1:19" x14ac:dyDescent="0.2">
      <c r="A378" s="204"/>
      <c r="B378" s="204"/>
      <c r="C378" s="204"/>
      <c r="D378" s="204"/>
      <c r="E378" s="204"/>
      <c r="F378" s="204"/>
      <c r="G378" s="204"/>
      <c r="H378" s="204"/>
      <c r="I378" s="204"/>
      <c r="J378" s="204"/>
      <c r="K378" s="204"/>
      <c r="L378" s="204"/>
      <c r="M378" s="204"/>
      <c r="N378" s="204"/>
      <c r="O378" s="204"/>
      <c r="P378" s="204"/>
      <c r="Q378" s="204"/>
      <c r="R378" s="204"/>
      <c r="S378" s="204"/>
    </row>
    <row r="379" spans="1:19" x14ac:dyDescent="0.2">
      <c r="A379" s="204"/>
      <c r="B379" s="204"/>
      <c r="C379" s="204"/>
      <c r="D379" s="204"/>
      <c r="E379" s="204"/>
      <c r="F379" s="204"/>
      <c r="G379" s="204"/>
      <c r="H379" s="204"/>
      <c r="I379" s="204"/>
      <c r="J379" s="204"/>
      <c r="K379" s="204"/>
      <c r="L379" s="204"/>
      <c r="M379" s="204"/>
      <c r="N379" s="204"/>
      <c r="O379" s="204"/>
      <c r="P379" s="204"/>
      <c r="Q379" s="204"/>
      <c r="R379" s="204"/>
      <c r="S379" s="204"/>
    </row>
    <row r="380" spans="1:19" x14ac:dyDescent="0.2">
      <c r="A380" s="204"/>
      <c r="B380" s="204"/>
      <c r="C380" s="204"/>
      <c r="D380" s="204"/>
      <c r="E380" s="204"/>
      <c r="F380" s="204"/>
      <c r="G380" s="204"/>
      <c r="H380" s="204"/>
      <c r="I380" s="204"/>
      <c r="J380" s="204"/>
      <c r="K380" s="204"/>
      <c r="L380" s="204"/>
      <c r="M380" s="204"/>
      <c r="N380" s="204"/>
      <c r="O380" s="204"/>
      <c r="P380" s="204"/>
      <c r="Q380" s="204"/>
      <c r="R380" s="204"/>
      <c r="S380" s="204"/>
    </row>
    <row r="381" spans="1:19" x14ac:dyDescent="0.2">
      <c r="A381" s="204"/>
      <c r="B381" s="204"/>
      <c r="C381" s="204"/>
      <c r="D381" s="204"/>
      <c r="E381" s="204"/>
      <c r="F381" s="204"/>
      <c r="G381" s="204"/>
      <c r="H381" s="204"/>
      <c r="I381" s="204"/>
      <c r="J381" s="204"/>
      <c r="K381" s="204"/>
      <c r="L381" s="204"/>
      <c r="M381" s="204"/>
      <c r="N381" s="204"/>
      <c r="O381" s="204"/>
      <c r="P381" s="204"/>
      <c r="Q381" s="204"/>
      <c r="R381" s="204"/>
      <c r="S381" s="204"/>
    </row>
    <row r="382" spans="1:19" x14ac:dyDescent="0.2">
      <c r="A382" s="204"/>
      <c r="B382" s="204"/>
      <c r="C382" s="204"/>
      <c r="D382" s="204"/>
      <c r="E382" s="204"/>
      <c r="F382" s="204"/>
      <c r="G382" s="204"/>
      <c r="H382" s="204"/>
      <c r="I382" s="204"/>
      <c r="J382" s="204"/>
      <c r="K382" s="204"/>
      <c r="L382" s="204"/>
      <c r="M382" s="204"/>
      <c r="N382" s="204"/>
      <c r="O382" s="204"/>
      <c r="P382" s="204"/>
      <c r="Q382" s="204"/>
      <c r="R382" s="204"/>
      <c r="S382" s="204"/>
    </row>
    <row r="383" spans="1:19" x14ac:dyDescent="0.2">
      <c r="A383" s="204"/>
      <c r="B383" s="204"/>
      <c r="C383" s="204"/>
      <c r="D383" s="204"/>
      <c r="E383" s="204"/>
      <c r="F383" s="204"/>
      <c r="G383" s="204"/>
      <c r="H383" s="204"/>
      <c r="I383" s="204"/>
      <c r="J383" s="204"/>
      <c r="K383" s="204"/>
      <c r="L383" s="204"/>
      <c r="M383" s="204"/>
      <c r="N383" s="204"/>
      <c r="O383" s="204"/>
      <c r="P383" s="204"/>
      <c r="Q383" s="204"/>
      <c r="R383" s="204"/>
      <c r="S383" s="204"/>
    </row>
    <row r="384" spans="1:19" x14ac:dyDescent="0.2">
      <c r="A384" s="204"/>
      <c r="B384" s="204"/>
      <c r="C384" s="204"/>
      <c r="D384" s="204"/>
      <c r="E384" s="204"/>
      <c r="F384" s="204"/>
      <c r="G384" s="204"/>
      <c r="H384" s="204"/>
      <c r="I384" s="204"/>
      <c r="J384" s="204"/>
      <c r="K384" s="204"/>
      <c r="L384" s="204"/>
      <c r="M384" s="204"/>
      <c r="N384" s="204"/>
      <c r="O384" s="204"/>
      <c r="P384" s="204"/>
      <c r="Q384" s="204"/>
      <c r="R384" s="204"/>
      <c r="S384" s="204"/>
    </row>
    <row r="385" spans="1:19" x14ac:dyDescent="0.2">
      <c r="A385" s="204"/>
      <c r="B385" s="204"/>
      <c r="C385" s="204"/>
      <c r="D385" s="204"/>
      <c r="E385" s="204"/>
      <c r="F385" s="204"/>
      <c r="G385" s="204"/>
      <c r="H385" s="204"/>
      <c r="I385" s="204"/>
      <c r="J385" s="204"/>
      <c r="K385" s="204"/>
      <c r="L385" s="204"/>
      <c r="M385" s="204"/>
      <c r="N385" s="204"/>
      <c r="O385" s="204"/>
      <c r="P385" s="204"/>
      <c r="Q385" s="204"/>
      <c r="R385" s="204"/>
      <c r="S385" s="204"/>
    </row>
    <row r="386" spans="1:19" x14ac:dyDescent="0.2">
      <c r="A386" s="204"/>
      <c r="B386" s="204"/>
      <c r="C386" s="204"/>
      <c r="D386" s="204"/>
      <c r="E386" s="204"/>
      <c r="F386" s="204"/>
      <c r="G386" s="204"/>
      <c r="H386" s="204"/>
      <c r="I386" s="204"/>
      <c r="J386" s="204"/>
      <c r="K386" s="204"/>
      <c r="L386" s="204"/>
      <c r="M386" s="204"/>
      <c r="N386" s="204"/>
      <c r="O386" s="204"/>
      <c r="P386" s="204"/>
      <c r="Q386" s="204"/>
      <c r="R386" s="204"/>
      <c r="S386" s="204"/>
    </row>
    <row r="387" spans="1:19" x14ac:dyDescent="0.2">
      <c r="A387" s="204"/>
      <c r="B387" s="204"/>
      <c r="C387" s="204"/>
      <c r="D387" s="204"/>
      <c r="E387" s="204"/>
      <c r="F387" s="204"/>
      <c r="G387" s="204"/>
      <c r="H387" s="204"/>
      <c r="I387" s="204"/>
      <c r="J387" s="204"/>
      <c r="K387" s="204"/>
      <c r="L387" s="204"/>
      <c r="M387" s="204"/>
      <c r="N387" s="204"/>
      <c r="O387" s="204"/>
      <c r="P387" s="204"/>
      <c r="Q387" s="204"/>
      <c r="R387" s="204"/>
      <c r="S387" s="204"/>
    </row>
    <row r="388" spans="1:19" x14ac:dyDescent="0.2">
      <c r="A388" s="204"/>
      <c r="B388" s="204"/>
      <c r="C388" s="204"/>
      <c r="D388" s="204"/>
      <c r="E388" s="204"/>
      <c r="F388" s="204"/>
      <c r="G388" s="204"/>
      <c r="H388" s="204"/>
      <c r="I388" s="204"/>
      <c r="J388" s="204"/>
      <c r="K388" s="204"/>
      <c r="L388" s="204"/>
      <c r="M388" s="204"/>
      <c r="N388" s="204"/>
      <c r="O388" s="204"/>
      <c r="P388" s="204"/>
      <c r="Q388" s="204"/>
      <c r="R388" s="204"/>
      <c r="S388" s="204"/>
    </row>
    <row r="389" spans="1:19" x14ac:dyDescent="0.2">
      <c r="A389" s="204"/>
      <c r="B389" s="204"/>
      <c r="C389" s="204"/>
      <c r="D389" s="204"/>
      <c r="E389" s="204"/>
      <c r="F389" s="204"/>
      <c r="G389" s="204"/>
      <c r="H389" s="204"/>
      <c r="I389" s="204"/>
      <c r="J389" s="204"/>
      <c r="K389" s="204"/>
      <c r="L389" s="204"/>
      <c r="M389" s="204"/>
      <c r="N389" s="204"/>
      <c r="O389" s="204"/>
      <c r="P389" s="204"/>
      <c r="Q389" s="204"/>
      <c r="R389" s="204"/>
      <c r="S389" s="204"/>
    </row>
    <row r="390" spans="1:19" x14ac:dyDescent="0.2">
      <c r="A390" s="204"/>
      <c r="B390" s="204"/>
      <c r="C390" s="204"/>
      <c r="D390" s="204"/>
      <c r="E390" s="204"/>
      <c r="F390" s="204"/>
      <c r="G390" s="204"/>
      <c r="H390" s="204"/>
      <c r="I390" s="204"/>
      <c r="J390" s="204"/>
      <c r="K390" s="204"/>
      <c r="L390" s="204"/>
      <c r="M390" s="204"/>
      <c r="N390" s="204"/>
      <c r="O390" s="204"/>
      <c r="P390" s="204"/>
      <c r="Q390" s="204"/>
      <c r="R390" s="204"/>
      <c r="S390" s="204"/>
    </row>
    <row r="391" spans="1:19" x14ac:dyDescent="0.2">
      <c r="A391" s="204"/>
      <c r="B391" s="204"/>
      <c r="C391" s="204"/>
      <c r="D391" s="204"/>
      <c r="E391" s="204"/>
      <c r="F391" s="204"/>
      <c r="G391" s="204"/>
      <c r="H391" s="204"/>
      <c r="I391" s="204"/>
      <c r="J391" s="204"/>
      <c r="K391" s="204"/>
      <c r="L391" s="204"/>
      <c r="M391" s="204"/>
      <c r="N391" s="204"/>
      <c r="O391" s="204"/>
      <c r="P391" s="204"/>
      <c r="Q391" s="204"/>
      <c r="R391" s="204"/>
      <c r="S391" s="204"/>
    </row>
    <row r="392" spans="1:19" x14ac:dyDescent="0.2">
      <c r="A392" s="204"/>
      <c r="B392" s="204"/>
      <c r="C392" s="204"/>
      <c r="D392" s="204"/>
      <c r="E392" s="204"/>
      <c r="F392" s="204"/>
      <c r="G392" s="204"/>
      <c r="H392" s="204"/>
      <c r="I392" s="204"/>
      <c r="J392" s="204"/>
      <c r="K392" s="204"/>
      <c r="L392" s="204"/>
      <c r="M392" s="204"/>
      <c r="N392" s="204"/>
      <c r="O392" s="204"/>
      <c r="P392" s="204"/>
      <c r="Q392" s="204"/>
      <c r="R392" s="204"/>
      <c r="S392" s="204"/>
    </row>
    <row r="393" spans="1:19" x14ac:dyDescent="0.2">
      <c r="A393" s="204"/>
      <c r="B393" s="204"/>
      <c r="C393" s="204"/>
      <c r="D393" s="204"/>
      <c r="E393" s="204"/>
      <c r="F393" s="204"/>
      <c r="G393" s="204"/>
      <c r="H393" s="204"/>
      <c r="I393" s="204"/>
      <c r="J393" s="204"/>
      <c r="K393" s="204"/>
      <c r="L393" s="204"/>
      <c r="M393" s="204"/>
      <c r="N393" s="204"/>
      <c r="O393" s="204"/>
      <c r="P393" s="204"/>
      <c r="Q393" s="204"/>
      <c r="R393" s="204"/>
      <c r="S393" s="204"/>
    </row>
    <row r="394" spans="1:19" x14ac:dyDescent="0.2">
      <c r="A394" s="204"/>
      <c r="B394" s="204"/>
      <c r="C394" s="204"/>
      <c r="D394" s="204"/>
      <c r="E394" s="204"/>
      <c r="F394" s="204"/>
      <c r="G394" s="204"/>
      <c r="H394" s="204"/>
      <c r="I394" s="204"/>
      <c r="J394" s="204"/>
      <c r="K394" s="204"/>
      <c r="L394" s="204"/>
      <c r="M394" s="204"/>
      <c r="N394" s="204"/>
      <c r="O394" s="204"/>
      <c r="P394" s="204"/>
      <c r="Q394" s="204"/>
      <c r="R394" s="204"/>
      <c r="S394" s="204"/>
    </row>
    <row r="395" spans="1:19" x14ac:dyDescent="0.2">
      <c r="A395" s="204"/>
      <c r="B395" s="204"/>
      <c r="C395" s="204"/>
      <c r="D395" s="204"/>
      <c r="E395" s="204"/>
      <c r="F395" s="204"/>
      <c r="G395" s="204"/>
      <c r="H395" s="204"/>
      <c r="I395" s="204"/>
      <c r="J395" s="204"/>
      <c r="K395" s="204"/>
      <c r="L395" s="204"/>
      <c r="M395" s="204"/>
      <c r="N395" s="204"/>
      <c r="O395" s="204"/>
      <c r="P395" s="204"/>
      <c r="Q395" s="204"/>
      <c r="R395" s="204"/>
      <c r="S395" s="204"/>
    </row>
    <row r="396" spans="1:19" x14ac:dyDescent="0.2">
      <c r="A396" s="204"/>
      <c r="B396" s="204"/>
      <c r="C396" s="204"/>
      <c r="D396" s="204"/>
      <c r="E396" s="204"/>
      <c r="F396" s="204"/>
      <c r="G396" s="204"/>
      <c r="H396" s="204"/>
      <c r="I396" s="204"/>
      <c r="J396" s="204"/>
      <c r="K396" s="204"/>
      <c r="L396" s="204"/>
      <c r="M396" s="204"/>
      <c r="N396" s="204"/>
      <c r="O396" s="204"/>
      <c r="P396" s="204"/>
      <c r="Q396" s="204"/>
      <c r="R396" s="204"/>
      <c r="S396" s="204"/>
    </row>
    <row r="397" spans="1:19" x14ac:dyDescent="0.2">
      <c r="A397" s="204"/>
      <c r="B397" s="204"/>
      <c r="C397" s="204"/>
      <c r="D397" s="204"/>
      <c r="E397" s="204"/>
      <c r="F397" s="204"/>
      <c r="G397" s="204"/>
      <c r="H397" s="204"/>
      <c r="I397" s="204"/>
      <c r="J397" s="204"/>
      <c r="K397" s="204"/>
      <c r="L397" s="204"/>
      <c r="M397" s="204"/>
      <c r="N397" s="204"/>
      <c r="O397" s="204"/>
      <c r="P397" s="204"/>
      <c r="Q397" s="204"/>
      <c r="R397" s="204"/>
      <c r="S397" s="204"/>
    </row>
    <row r="398" spans="1:19" x14ac:dyDescent="0.2">
      <c r="A398" s="204"/>
      <c r="B398" s="204"/>
      <c r="C398" s="204"/>
      <c r="D398" s="204"/>
      <c r="E398" s="204"/>
      <c r="F398" s="204"/>
      <c r="G398" s="204"/>
      <c r="H398" s="204"/>
      <c r="I398" s="204"/>
      <c r="J398" s="204"/>
      <c r="K398" s="204"/>
      <c r="L398" s="204"/>
      <c r="M398" s="204"/>
      <c r="N398" s="204"/>
      <c r="O398" s="204"/>
      <c r="P398" s="204"/>
      <c r="Q398" s="204"/>
      <c r="R398" s="204"/>
      <c r="S398" s="204"/>
    </row>
    <row r="399" spans="1:19" x14ac:dyDescent="0.2">
      <c r="A399" s="204"/>
      <c r="B399" s="204"/>
      <c r="C399" s="204"/>
      <c r="D399" s="204"/>
      <c r="E399" s="204"/>
      <c r="F399" s="204"/>
      <c r="G399" s="204"/>
      <c r="H399" s="204"/>
      <c r="I399" s="204"/>
      <c r="J399" s="204"/>
      <c r="K399" s="204"/>
      <c r="L399" s="204"/>
      <c r="M399" s="204"/>
      <c r="N399" s="204"/>
      <c r="O399" s="204"/>
      <c r="P399" s="204"/>
      <c r="Q399" s="204"/>
      <c r="R399" s="204"/>
      <c r="S399" s="204"/>
    </row>
  </sheetData>
  <sheetProtection algorithmName="SHA-512" hashValue="J/0+O+rCz+UVNS4wlXuxZFt4pIaD5cjIyW9CVHWiajoJ0YNhGVnbTOdj07E+xIVa5LQonb7iIU63wIndajr9sQ==" saltValue="mArKJyxapSLHsGJQPsagIQ==" spinCount="100000" sheet="1" objects="1" scenarios="1" selectLockedCells="1"/>
  <mergeCells count="63">
    <mergeCell ref="J28:K28"/>
    <mergeCell ref="E10:J10"/>
    <mergeCell ref="M10:Q10"/>
    <mergeCell ref="J29:K29"/>
    <mergeCell ref="J44:K44"/>
    <mergeCell ref="J39:K39"/>
    <mergeCell ref="J43:K43"/>
    <mergeCell ref="J38:K38"/>
    <mergeCell ref="J31:K31"/>
    <mergeCell ref="J30:K30"/>
    <mergeCell ref="J42:K42"/>
    <mergeCell ref="D28:H28"/>
    <mergeCell ref="D31:H31"/>
    <mergeCell ref="D30:H30"/>
    <mergeCell ref="D29:H29"/>
    <mergeCell ref="J22:K22"/>
    <mergeCell ref="A1:R1"/>
    <mergeCell ref="A2:R2"/>
    <mergeCell ref="A3:R3"/>
    <mergeCell ref="A5:R5"/>
    <mergeCell ref="J27:K27"/>
    <mergeCell ref="E11:J11"/>
    <mergeCell ref="E12:J12"/>
    <mergeCell ref="E13:J13"/>
    <mergeCell ref="J23:K23"/>
    <mergeCell ref="D23:H23"/>
    <mergeCell ref="J26:K26"/>
    <mergeCell ref="D27:H27"/>
    <mergeCell ref="D26:H26"/>
    <mergeCell ref="E8:J8"/>
    <mergeCell ref="E7:J7"/>
    <mergeCell ref="E9:J9"/>
    <mergeCell ref="P23:Q23"/>
    <mergeCell ref="D22:H22"/>
    <mergeCell ref="D21:H21"/>
    <mergeCell ref="B14:Q14"/>
    <mergeCell ref="B17:R17"/>
    <mergeCell ref="J21:K21"/>
    <mergeCell ref="J20:K20"/>
    <mergeCell ref="D20:H20"/>
    <mergeCell ref="M7:Q7"/>
    <mergeCell ref="M12:Q12"/>
    <mergeCell ref="M11:Q11"/>
    <mergeCell ref="M9:Q9"/>
    <mergeCell ref="M8:Q8"/>
    <mergeCell ref="D32:H32"/>
    <mergeCell ref="P55:Q55"/>
    <mergeCell ref="J36:K36"/>
    <mergeCell ref="J37:K37"/>
    <mergeCell ref="P32:Q32"/>
    <mergeCell ref="P48:Q48"/>
    <mergeCell ref="L51:M51"/>
    <mergeCell ref="J32:K32"/>
    <mergeCell ref="J35:K35"/>
    <mergeCell ref="P46:Q46"/>
    <mergeCell ref="J46:K46"/>
    <mergeCell ref="P39:Q39"/>
    <mergeCell ref="P44:Q44"/>
    <mergeCell ref="A56:F56"/>
    <mergeCell ref="P56:Q56"/>
    <mergeCell ref="H56:M56"/>
    <mergeCell ref="A55:F55"/>
    <mergeCell ref="H55:M55"/>
  </mergeCells>
  <phoneticPr fontId="0" type="noConversion"/>
  <conditionalFormatting sqref="E36">
    <cfRule type="expression" dxfId="0" priority="1">
      <formula>OR($E$36="",$E$36=0)</formula>
    </cfRule>
  </conditionalFormatting>
  <printOptions horizontalCentered="1"/>
  <pageMargins left="0.5" right="0.5" top="0.4" bottom="0.5" header="0.25" footer="0.3"/>
  <pageSetup scale="94" fitToHeight="0" orientation="portrait" r:id="rId1"/>
  <headerFooter alignWithMargins="0">
    <oddFooter>&amp;L&amp;8Form CP-0270-A Change Order Request
&amp;"Arial,Italic"(Formerly known as Change Order Proposal)&amp;C&amp;8&amp;P of &amp;N
&amp;R&amp;8Revised 03/07/2023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50</xdr:row>
                    <xdr:rowOff>0</xdr:rowOff>
                  </from>
                  <to>
                    <xdr:col>1</xdr:col>
                    <xdr:colOff>285750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51</xdr:row>
                    <xdr:rowOff>28575</xdr:rowOff>
                  </from>
                  <to>
                    <xdr:col>1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923925</xdr:colOff>
                    <xdr:row>50</xdr:row>
                    <xdr:rowOff>0</xdr:rowOff>
                  </from>
                  <to>
                    <xdr:col>5</xdr:col>
                    <xdr:colOff>104775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123825</xdr:colOff>
                    <xdr:row>50</xdr:row>
                    <xdr:rowOff>0</xdr:rowOff>
                  </from>
                  <to>
                    <xdr:col>7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Colleges!$A$1:$A$10</xm:f>
          </x14:formula1>
          <xm:sqref>E7:J7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A1:P251"/>
  <sheetViews>
    <sheetView showZeros="0" topLeftCell="A10" zoomScaleNormal="100" zoomScaleSheetLayoutView="100" workbookViewId="0">
      <selection activeCell="C34" sqref="C34"/>
    </sheetView>
  </sheetViews>
  <sheetFormatPr defaultRowHeight="12.75" outlineLevelRow="2" x14ac:dyDescent="0.2"/>
  <cols>
    <col min="1" max="1" width="35.42578125" style="3" customWidth="1"/>
    <col min="2" max="2" width="12.140625" style="128" customWidth="1"/>
    <col min="3" max="3" width="6.42578125" style="1" customWidth="1"/>
    <col min="4" max="4" width="11.140625" style="1" customWidth="1"/>
    <col min="5" max="5" width="10.7109375" style="86" customWidth="1"/>
    <col min="6" max="6" width="12.140625" style="1" customWidth="1"/>
    <col min="7" max="7" width="13.85546875" style="99" customWidth="1"/>
    <col min="8" max="8" width="13.42578125" style="1" customWidth="1"/>
    <col min="9" max="9" width="13" style="99" customWidth="1"/>
    <col min="10" max="10" width="12" style="1" customWidth="1"/>
    <col min="11" max="11" width="17.85546875" style="1" customWidth="1"/>
    <col min="12" max="12" width="14.28515625" style="1" customWidth="1"/>
    <col min="13" max="13" width="15.7109375" style="1" customWidth="1"/>
    <col min="14" max="14" width="1.140625" style="1" customWidth="1"/>
    <col min="15" max="15" width="11.140625" style="155" hidden="1" customWidth="1"/>
    <col min="16" max="16" width="9.140625" style="1" hidden="1" customWidth="1"/>
    <col min="17" max="17" width="0" style="1" hidden="1" customWidth="1"/>
    <col min="18" max="16384" width="9.140625" style="1"/>
  </cols>
  <sheetData>
    <row r="1" spans="1:15" s="6" customFormat="1" ht="5.25" customHeight="1" x14ac:dyDescent="0.2">
      <c r="A1" s="7"/>
      <c r="B1" s="113"/>
      <c r="C1" s="7"/>
      <c r="D1" s="7"/>
      <c r="E1" s="75"/>
      <c r="F1" s="7"/>
      <c r="G1" s="88"/>
      <c r="H1" s="7"/>
      <c r="I1" s="88"/>
      <c r="J1" s="7"/>
      <c r="K1" s="7"/>
      <c r="L1" s="7"/>
      <c r="M1" s="7"/>
      <c r="O1" s="155"/>
    </row>
    <row r="2" spans="1:15" s="6" customFormat="1" ht="24" customHeight="1" x14ac:dyDescent="0.2">
      <c r="A2" s="390" t="s">
        <v>18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O2" s="155"/>
    </row>
    <row r="3" spans="1:15" s="6" customFormat="1" ht="15" x14ac:dyDescent="0.2">
      <c r="A3" s="391" t="s">
        <v>19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O3" s="155"/>
    </row>
    <row r="4" spans="1:15" s="6" customFormat="1" ht="11.25" customHeight="1" x14ac:dyDescent="0.2">
      <c r="A4" s="392" t="s">
        <v>20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O4" s="155"/>
    </row>
    <row r="5" spans="1:15" s="6" customFormat="1" ht="18" x14ac:dyDescent="0.25">
      <c r="A5" s="7"/>
      <c r="B5" s="114"/>
      <c r="C5" s="2"/>
      <c r="D5" s="7"/>
      <c r="E5" s="75"/>
      <c r="F5" s="7"/>
      <c r="G5" s="88"/>
      <c r="I5" s="88"/>
      <c r="J5" s="7"/>
      <c r="K5" s="7"/>
      <c r="L5" s="7"/>
      <c r="M5" s="7"/>
      <c r="O5" s="155"/>
    </row>
    <row r="6" spans="1:15" s="6" customFormat="1" ht="27" customHeight="1" x14ac:dyDescent="0.2">
      <c r="A6" s="393" t="s">
        <v>79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O6" s="155"/>
    </row>
    <row r="7" spans="1:15" s="6" customFormat="1" ht="8.25" customHeight="1" x14ac:dyDescent="0.2">
      <c r="A7" s="7"/>
      <c r="B7" s="113"/>
      <c r="C7" s="7"/>
      <c r="D7" s="7"/>
      <c r="E7" s="75"/>
      <c r="F7" s="7"/>
      <c r="G7" s="88"/>
      <c r="H7" s="7"/>
      <c r="I7" s="88"/>
      <c r="J7" s="7"/>
      <c r="K7" s="7"/>
      <c r="L7" s="7"/>
      <c r="M7" s="7"/>
      <c r="O7" s="155"/>
    </row>
    <row r="8" spans="1:15" s="4" customFormat="1" x14ac:dyDescent="0.2">
      <c r="A8" s="277"/>
      <c r="B8" s="278"/>
      <c r="C8" s="279"/>
      <c r="D8" s="385" t="s">
        <v>11</v>
      </c>
      <c r="E8" s="386"/>
      <c r="F8" s="386"/>
      <c r="G8" s="387"/>
      <c r="H8" s="394" t="s">
        <v>12</v>
      </c>
      <c r="I8" s="395"/>
      <c r="J8" s="388" t="s">
        <v>31</v>
      </c>
      <c r="K8" s="389"/>
      <c r="L8" s="280"/>
      <c r="M8" s="281"/>
      <c r="O8" s="156"/>
    </row>
    <row r="9" spans="1:15" s="4" customFormat="1" ht="25.5" x14ac:dyDescent="0.2">
      <c r="A9" s="282" t="s">
        <v>13</v>
      </c>
      <c r="B9" s="115" t="s">
        <v>32</v>
      </c>
      <c r="C9" s="59" t="s">
        <v>33</v>
      </c>
      <c r="D9" s="66" t="s">
        <v>34</v>
      </c>
      <c r="E9" s="76" t="s">
        <v>35</v>
      </c>
      <c r="F9" s="65" t="s">
        <v>36</v>
      </c>
      <c r="G9" s="89" t="s">
        <v>37</v>
      </c>
      <c r="H9" s="66" t="s">
        <v>38</v>
      </c>
      <c r="I9" s="100" t="s">
        <v>39</v>
      </c>
      <c r="J9" s="67" t="s">
        <v>38</v>
      </c>
      <c r="K9" s="68" t="s">
        <v>47</v>
      </c>
      <c r="L9" s="69" t="s">
        <v>40</v>
      </c>
      <c r="M9" s="283" t="s">
        <v>14</v>
      </c>
      <c r="O9" s="156"/>
    </row>
    <row r="10" spans="1:15" s="5" customFormat="1" ht="19.5" customHeight="1" outlineLevel="1" x14ac:dyDescent="0.2">
      <c r="A10" s="284" t="s">
        <v>42</v>
      </c>
      <c r="B10" s="116"/>
      <c r="C10" s="71"/>
      <c r="D10" s="70"/>
      <c r="E10" s="77"/>
      <c r="F10" s="72"/>
      <c r="G10" s="90"/>
      <c r="H10" s="74"/>
      <c r="I10" s="90"/>
      <c r="J10" s="72"/>
      <c r="K10" s="73"/>
      <c r="L10" s="72"/>
      <c r="M10" s="285"/>
      <c r="O10" s="157"/>
    </row>
    <row r="11" spans="1:15" s="5" customFormat="1" outlineLevel="1" x14ac:dyDescent="0.2">
      <c r="A11" s="286" t="s">
        <v>82</v>
      </c>
      <c r="B11" s="117"/>
      <c r="C11" s="16"/>
      <c r="D11" s="17"/>
      <c r="E11" s="78"/>
      <c r="F11" s="18"/>
      <c r="G11" s="91"/>
      <c r="H11" s="19"/>
      <c r="I11" s="101"/>
      <c r="J11" s="21"/>
      <c r="K11" s="20"/>
      <c r="L11" s="21"/>
      <c r="M11" s="287"/>
      <c r="O11" s="157"/>
    </row>
    <row r="12" spans="1:15" s="5" customFormat="1" outlineLevel="1" x14ac:dyDescent="0.2">
      <c r="A12" s="288" t="s">
        <v>16</v>
      </c>
      <c r="B12" s="118"/>
      <c r="C12" s="47"/>
      <c r="D12" s="48"/>
      <c r="E12" s="79">
        <f t="shared" ref="E12:E33" si="0">+D12*B12</f>
        <v>0</v>
      </c>
      <c r="F12" s="49"/>
      <c r="G12" s="92">
        <f t="shared" ref="G12:G32" si="1">+F12*E12</f>
        <v>0</v>
      </c>
      <c r="H12" s="50"/>
      <c r="I12" s="102">
        <f t="shared" ref="I12:I32" si="2">+H12*B12</f>
        <v>0</v>
      </c>
      <c r="J12" s="52"/>
      <c r="K12" s="51">
        <f t="shared" ref="K12:K32" si="3">+J12*B12</f>
        <v>0</v>
      </c>
      <c r="L12" s="52" t="str">
        <f t="shared" ref="L12:L32" si="4">IF(ISBLANK(B12)," ",+M12/B12)</f>
        <v xml:space="preserve"> </v>
      </c>
      <c r="M12" s="289">
        <f t="shared" ref="M12:M32" si="5">+K12+I12+G12</f>
        <v>0</v>
      </c>
      <c r="O12" s="157"/>
    </row>
    <row r="13" spans="1:15" s="5" customFormat="1" ht="14.25" customHeight="1" outlineLevel="1" x14ac:dyDescent="0.2">
      <c r="A13" s="226"/>
      <c r="B13" s="229"/>
      <c r="C13" s="230"/>
      <c r="D13" s="231"/>
      <c r="E13" s="78">
        <f t="shared" si="0"/>
        <v>0</v>
      </c>
      <c r="F13" s="239"/>
      <c r="G13" s="91">
        <f t="shared" si="1"/>
        <v>0</v>
      </c>
      <c r="H13" s="243"/>
      <c r="I13" s="101">
        <f t="shared" si="2"/>
        <v>0</v>
      </c>
      <c r="J13" s="248"/>
      <c r="K13" s="20">
        <f t="shared" si="3"/>
        <v>0</v>
      </c>
      <c r="L13" s="248" t="str">
        <f>IF(ISBLANK(B13)," ",+M13/B13)</f>
        <v xml:space="preserve"> </v>
      </c>
      <c r="M13" s="287">
        <f t="shared" si="5"/>
        <v>0</v>
      </c>
      <c r="O13" s="157"/>
    </row>
    <row r="14" spans="1:15" s="5" customFormat="1" ht="14.25" customHeight="1" outlineLevel="1" x14ac:dyDescent="0.2">
      <c r="A14" s="229"/>
      <c r="B14" s="229"/>
      <c r="C14" s="230"/>
      <c r="D14" s="231"/>
      <c r="E14" s="78">
        <f>+D14*B14</f>
        <v>0</v>
      </c>
      <c r="F14" s="239"/>
      <c r="G14" s="91">
        <f>+F14*E14</f>
        <v>0</v>
      </c>
      <c r="H14" s="243"/>
      <c r="I14" s="101">
        <f>+H14*B14</f>
        <v>0</v>
      </c>
      <c r="J14" s="248"/>
      <c r="K14" s="20">
        <f>+J14*B14</f>
        <v>0</v>
      </c>
      <c r="L14" s="248" t="str">
        <f>IF(ISBLANK(B14)," ",+M14/B14)</f>
        <v xml:space="preserve"> </v>
      </c>
      <c r="M14" s="287">
        <f>+K14+I14+G14</f>
        <v>0</v>
      </c>
      <c r="O14" s="157"/>
    </row>
    <row r="15" spans="1:15" s="5" customFormat="1" outlineLevel="1" x14ac:dyDescent="0.2">
      <c r="A15" s="290"/>
      <c r="B15" s="229"/>
      <c r="C15" s="230"/>
      <c r="D15" s="231"/>
      <c r="E15" s="78">
        <f>+D15*B15</f>
        <v>0</v>
      </c>
      <c r="F15" s="239"/>
      <c r="G15" s="91">
        <f>+F15*E15</f>
        <v>0</v>
      </c>
      <c r="H15" s="243"/>
      <c r="I15" s="101">
        <f>+H15*B15</f>
        <v>0</v>
      </c>
      <c r="J15" s="248"/>
      <c r="K15" s="20">
        <f>+J15*B15</f>
        <v>0</v>
      </c>
      <c r="L15" s="248" t="str">
        <f>IF(ISBLANK(B15)," ",+M15/B15)</f>
        <v xml:space="preserve"> </v>
      </c>
      <c r="M15" s="287">
        <f>+K15+I15+G15</f>
        <v>0</v>
      </c>
      <c r="O15" s="157"/>
    </row>
    <row r="16" spans="1:15" s="5" customFormat="1" outlineLevel="1" x14ac:dyDescent="0.2">
      <c r="A16" s="290"/>
      <c r="B16" s="229"/>
      <c r="C16" s="230"/>
      <c r="D16" s="231"/>
      <c r="E16" s="78">
        <f>+D16*B16</f>
        <v>0</v>
      </c>
      <c r="F16" s="239"/>
      <c r="G16" s="91">
        <f>+F16*E16</f>
        <v>0</v>
      </c>
      <c r="H16" s="243"/>
      <c r="I16" s="101">
        <f>+H16*B16</f>
        <v>0</v>
      </c>
      <c r="J16" s="248"/>
      <c r="K16" s="20">
        <f>+J16*B16</f>
        <v>0</v>
      </c>
      <c r="L16" s="248" t="str">
        <f>IF(ISBLANK(B16)," ",+M16/B16)</f>
        <v xml:space="preserve"> </v>
      </c>
      <c r="M16" s="287">
        <f>+K16+I16+G16</f>
        <v>0</v>
      </c>
      <c r="O16" s="157"/>
    </row>
    <row r="17" spans="1:15" s="5" customFormat="1" outlineLevel="1" x14ac:dyDescent="0.2">
      <c r="A17" s="290"/>
      <c r="B17" s="229"/>
      <c r="C17" s="230"/>
      <c r="D17" s="231"/>
      <c r="E17" s="78">
        <f>+D17*B17</f>
        <v>0</v>
      </c>
      <c r="F17" s="239"/>
      <c r="G17" s="91">
        <f>+F17*E17</f>
        <v>0</v>
      </c>
      <c r="H17" s="243"/>
      <c r="I17" s="101">
        <f>+H17*B17</f>
        <v>0</v>
      </c>
      <c r="J17" s="248"/>
      <c r="K17" s="20">
        <f>+J17*B17</f>
        <v>0</v>
      </c>
      <c r="L17" s="248" t="str">
        <f>IF(ISBLANK(B17)," ",+M17/B17)</f>
        <v xml:space="preserve"> </v>
      </c>
      <c r="M17" s="287">
        <f>+K17+I17+G17</f>
        <v>0</v>
      </c>
      <c r="O17" s="157"/>
    </row>
    <row r="18" spans="1:15" s="5" customFormat="1" outlineLevel="1" x14ac:dyDescent="0.2">
      <c r="A18" s="290"/>
      <c r="B18" s="232"/>
      <c r="C18" s="233"/>
      <c r="D18" s="234"/>
      <c r="E18" s="81">
        <f t="shared" si="0"/>
        <v>0</v>
      </c>
      <c r="F18" s="240"/>
      <c r="G18" s="94">
        <f t="shared" si="1"/>
        <v>0</v>
      </c>
      <c r="H18" s="244"/>
      <c r="I18" s="104">
        <f t="shared" si="2"/>
        <v>0</v>
      </c>
      <c r="J18" s="249"/>
      <c r="K18" s="26">
        <f t="shared" si="3"/>
        <v>0</v>
      </c>
      <c r="L18" s="249" t="str">
        <f t="shared" si="4"/>
        <v xml:space="preserve"> </v>
      </c>
      <c r="M18" s="291">
        <f t="shared" si="5"/>
        <v>0</v>
      </c>
      <c r="O18" s="157"/>
    </row>
    <row r="19" spans="1:15" s="5" customFormat="1" outlineLevel="1" x14ac:dyDescent="0.2">
      <c r="A19" s="292" t="s">
        <v>17</v>
      </c>
      <c r="B19" s="121"/>
      <c r="C19" s="53"/>
      <c r="D19" s="54"/>
      <c r="E19" s="82"/>
      <c r="F19" s="55"/>
      <c r="G19" s="95"/>
      <c r="H19" s="56"/>
      <c r="I19" s="105"/>
      <c r="J19" s="58"/>
      <c r="K19" s="57"/>
      <c r="L19" s="58"/>
      <c r="M19" s="293"/>
      <c r="O19" s="157"/>
    </row>
    <row r="20" spans="1:15" s="5" customFormat="1" outlineLevel="1" x14ac:dyDescent="0.2">
      <c r="A20" s="294"/>
      <c r="B20" s="226"/>
      <c r="C20" s="227"/>
      <c r="D20" s="228"/>
      <c r="E20" s="80">
        <f t="shared" si="0"/>
        <v>0</v>
      </c>
      <c r="F20" s="238"/>
      <c r="G20" s="93">
        <f t="shared" si="1"/>
        <v>0</v>
      </c>
      <c r="H20" s="242"/>
      <c r="I20" s="103">
        <f t="shared" si="2"/>
        <v>0</v>
      </c>
      <c r="J20" s="247"/>
      <c r="K20" s="14">
        <f t="shared" si="3"/>
        <v>0</v>
      </c>
      <c r="L20" s="247" t="str">
        <f t="shared" si="4"/>
        <v xml:space="preserve"> </v>
      </c>
      <c r="M20" s="295">
        <f t="shared" si="5"/>
        <v>0</v>
      </c>
      <c r="O20" s="157"/>
    </row>
    <row r="21" spans="1:15" s="5" customFormat="1" outlineLevel="1" x14ac:dyDescent="0.2">
      <c r="A21" s="290"/>
      <c r="B21" s="229"/>
      <c r="C21" s="230"/>
      <c r="D21" s="231"/>
      <c r="E21" s="78">
        <f t="shared" si="0"/>
        <v>0</v>
      </c>
      <c r="F21" s="239"/>
      <c r="G21" s="91">
        <f t="shared" si="1"/>
        <v>0</v>
      </c>
      <c r="H21" s="243"/>
      <c r="I21" s="101">
        <f t="shared" si="2"/>
        <v>0</v>
      </c>
      <c r="J21" s="248"/>
      <c r="K21" s="20">
        <f t="shared" si="3"/>
        <v>0</v>
      </c>
      <c r="L21" s="248" t="str">
        <f t="shared" si="4"/>
        <v xml:space="preserve"> </v>
      </c>
      <c r="M21" s="287">
        <f t="shared" si="5"/>
        <v>0</v>
      </c>
      <c r="O21" s="157"/>
    </row>
    <row r="22" spans="1:15" s="5" customFormat="1" outlineLevel="1" x14ac:dyDescent="0.2">
      <c r="A22" s="290"/>
      <c r="B22" s="229"/>
      <c r="C22" s="230"/>
      <c r="D22" s="231"/>
      <c r="E22" s="78">
        <f t="shared" si="0"/>
        <v>0</v>
      </c>
      <c r="F22" s="239"/>
      <c r="G22" s="91">
        <f t="shared" si="1"/>
        <v>0</v>
      </c>
      <c r="H22" s="243"/>
      <c r="I22" s="101">
        <f t="shared" si="2"/>
        <v>0</v>
      </c>
      <c r="J22" s="248"/>
      <c r="K22" s="20">
        <f t="shared" si="3"/>
        <v>0</v>
      </c>
      <c r="L22" s="248" t="str">
        <f t="shared" si="4"/>
        <v xml:space="preserve"> </v>
      </c>
      <c r="M22" s="287">
        <f t="shared" si="5"/>
        <v>0</v>
      </c>
      <c r="O22" s="157"/>
    </row>
    <row r="23" spans="1:15" s="5" customFormat="1" outlineLevel="1" x14ac:dyDescent="0.2">
      <c r="A23" s="290"/>
      <c r="B23" s="229"/>
      <c r="C23" s="230"/>
      <c r="D23" s="231"/>
      <c r="E23" s="78">
        <f t="shared" si="0"/>
        <v>0</v>
      </c>
      <c r="F23" s="239"/>
      <c r="G23" s="91">
        <f t="shared" si="1"/>
        <v>0</v>
      </c>
      <c r="H23" s="243"/>
      <c r="I23" s="101">
        <f t="shared" si="2"/>
        <v>0</v>
      </c>
      <c r="J23" s="248"/>
      <c r="K23" s="20">
        <f t="shared" si="3"/>
        <v>0</v>
      </c>
      <c r="L23" s="248" t="str">
        <f t="shared" si="4"/>
        <v xml:space="preserve"> </v>
      </c>
      <c r="M23" s="287">
        <f t="shared" si="5"/>
        <v>0</v>
      </c>
      <c r="O23" s="157"/>
    </row>
    <row r="24" spans="1:15" s="5" customFormat="1" outlineLevel="1" x14ac:dyDescent="0.2">
      <c r="A24" s="290"/>
      <c r="B24" s="229"/>
      <c r="C24" s="230"/>
      <c r="D24" s="231"/>
      <c r="E24" s="78">
        <f t="shared" si="0"/>
        <v>0</v>
      </c>
      <c r="F24" s="239"/>
      <c r="G24" s="91">
        <f t="shared" si="1"/>
        <v>0</v>
      </c>
      <c r="H24" s="243"/>
      <c r="I24" s="101">
        <f t="shared" si="2"/>
        <v>0</v>
      </c>
      <c r="J24" s="248"/>
      <c r="K24" s="20">
        <f t="shared" si="3"/>
        <v>0</v>
      </c>
      <c r="L24" s="248" t="str">
        <f t="shared" si="4"/>
        <v xml:space="preserve"> </v>
      </c>
      <c r="M24" s="287">
        <f t="shared" si="5"/>
        <v>0</v>
      </c>
      <c r="O24" s="157"/>
    </row>
    <row r="25" spans="1:15" s="5" customFormat="1" outlineLevel="1" x14ac:dyDescent="0.2">
      <c r="A25" s="296"/>
      <c r="B25" s="232"/>
      <c r="C25" s="233"/>
      <c r="D25" s="234"/>
      <c r="E25" s="81">
        <f t="shared" si="0"/>
        <v>0</v>
      </c>
      <c r="F25" s="240"/>
      <c r="G25" s="94">
        <f t="shared" si="1"/>
        <v>0</v>
      </c>
      <c r="H25" s="244"/>
      <c r="I25" s="104">
        <f t="shared" si="2"/>
        <v>0</v>
      </c>
      <c r="J25" s="249"/>
      <c r="K25" s="26">
        <f t="shared" si="3"/>
        <v>0</v>
      </c>
      <c r="L25" s="249" t="str">
        <f t="shared" si="4"/>
        <v xml:space="preserve"> </v>
      </c>
      <c r="M25" s="291">
        <f t="shared" si="5"/>
        <v>0</v>
      </c>
      <c r="O25" s="157"/>
    </row>
    <row r="26" spans="1:15" s="5" customFormat="1" outlineLevel="1" x14ac:dyDescent="0.2">
      <c r="A26" s="292" t="s">
        <v>41</v>
      </c>
      <c r="B26" s="121"/>
      <c r="C26" s="53"/>
      <c r="D26" s="54"/>
      <c r="E26" s="82"/>
      <c r="F26" s="55"/>
      <c r="G26" s="95"/>
      <c r="H26" s="56"/>
      <c r="I26" s="105"/>
      <c r="J26" s="58"/>
      <c r="K26" s="57"/>
      <c r="L26" s="58"/>
      <c r="M26" s="293"/>
      <c r="O26" s="157"/>
    </row>
    <row r="27" spans="1:15" s="5" customFormat="1" outlineLevel="1" x14ac:dyDescent="0.2">
      <c r="A27" s="294"/>
      <c r="B27" s="226"/>
      <c r="C27" s="227"/>
      <c r="D27" s="228"/>
      <c r="E27" s="80">
        <f t="shared" si="0"/>
        <v>0</v>
      </c>
      <c r="F27" s="238"/>
      <c r="G27" s="93">
        <f t="shared" si="1"/>
        <v>0</v>
      </c>
      <c r="H27" s="242"/>
      <c r="I27" s="103">
        <f t="shared" si="2"/>
        <v>0</v>
      </c>
      <c r="J27" s="247"/>
      <c r="K27" s="14">
        <f t="shared" si="3"/>
        <v>0</v>
      </c>
      <c r="L27" s="247" t="str">
        <f t="shared" si="4"/>
        <v xml:space="preserve"> </v>
      </c>
      <c r="M27" s="295">
        <f t="shared" si="5"/>
        <v>0</v>
      </c>
      <c r="O27" s="157"/>
    </row>
    <row r="28" spans="1:15" s="5" customFormat="1" outlineLevel="1" x14ac:dyDescent="0.2">
      <c r="A28" s="290"/>
      <c r="B28" s="229"/>
      <c r="C28" s="230"/>
      <c r="D28" s="231"/>
      <c r="E28" s="78">
        <f t="shared" si="0"/>
        <v>0</v>
      </c>
      <c r="F28" s="239"/>
      <c r="G28" s="91">
        <f t="shared" si="1"/>
        <v>0</v>
      </c>
      <c r="H28" s="243"/>
      <c r="I28" s="101">
        <f t="shared" si="2"/>
        <v>0</v>
      </c>
      <c r="J28" s="248"/>
      <c r="K28" s="20">
        <f t="shared" si="3"/>
        <v>0</v>
      </c>
      <c r="L28" s="248" t="str">
        <f t="shared" si="4"/>
        <v xml:space="preserve"> </v>
      </c>
      <c r="M28" s="287">
        <f t="shared" si="5"/>
        <v>0</v>
      </c>
      <c r="O28" s="157"/>
    </row>
    <row r="29" spans="1:15" s="5" customFormat="1" outlineLevel="1" x14ac:dyDescent="0.2">
      <c r="A29" s="290"/>
      <c r="B29" s="229"/>
      <c r="C29" s="230"/>
      <c r="D29" s="231"/>
      <c r="E29" s="78">
        <f t="shared" si="0"/>
        <v>0</v>
      </c>
      <c r="F29" s="239"/>
      <c r="G29" s="91">
        <f t="shared" si="1"/>
        <v>0</v>
      </c>
      <c r="H29" s="243"/>
      <c r="I29" s="101">
        <f t="shared" si="2"/>
        <v>0</v>
      </c>
      <c r="J29" s="248"/>
      <c r="K29" s="20">
        <f t="shared" si="3"/>
        <v>0</v>
      </c>
      <c r="L29" s="248" t="str">
        <f t="shared" si="4"/>
        <v xml:space="preserve"> </v>
      </c>
      <c r="M29" s="287">
        <f t="shared" si="5"/>
        <v>0</v>
      </c>
      <c r="O29" s="157"/>
    </row>
    <row r="30" spans="1:15" s="5" customFormat="1" outlineLevel="1" x14ac:dyDescent="0.2">
      <c r="A30" s="290"/>
      <c r="B30" s="229"/>
      <c r="C30" s="230"/>
      <c r="D30" s="231"/>
      <c r="E30" s="78">
        <f t="shared" si="0"/>
        <v>0</v>
      </c>
      <c r="F30" s="239"/>
      <c r="G30" s="91">
        <f t="shared" si="1"/>
        <v>0</v>
      </c>
      <c r="H30" s="243"/>
      <c r="I30" s="101">
        <f t="shared" si="2"/>
        <v>0</v>
      </c>
      <c r="J30" s="248"/>
      <c r="K30" s="20">
        <f t="shared" si="3"/>
        <v>0</v>
      </c>
      <c r="L30" s="248" t="str">
        <f t="shared" si="4"/>
        <v xml:space="preserve"> </v>
      </c>
      <c r="M30" s="287">
        <f t="shared" si="5"/>
        <v>0</v>
      </c>
      <c r="O30" s="157"/>
    </row>
    <row r="31" spans="1:15" s="5" customFormat="1" outlineLevel="1" x14ac:dyDescent="0.2">
      <c r="A31" s="290"/>
      <c r="B31" s="229"/>
      <c r="C31" s="230"/>
      <c r="D31" s="231"/>
      <c r="E31" s="78">
        <f t="shared" si="0"/>
        <v>0</v>
      </c>
      <c r="F31" s="239"/>
      <c r="G31" s="91">
        <f t="shared" si="1"/>
        <v>0</v>
      </c>
      <c r="H31" s="245"/>
      <c r="I31" s="101">
        <f t="shared" si="2"/>
        <v>0</v>
      </c>
      <c r="J31" s="248"/>
      <c r="K31" s="20">
        <f t="shared" si="3"/>
        <v>0</v>
      </c>
      <c r="L31" s="248" t="str">
        <f t="shared" si="4"/>
        <v xml:space="preserve"> </v>
      </c>
      <c r="M31" s="287">
        <f t="shared" si="5"/>
        <v>0</v>
      </c>
      <c r="O31" s="157"/>
    </row>
    <row r="32" spans="1:15" s="5" customFormat="1" outlineLevel="1" x14ac:dyDescent="0.2">
      <c r="A32" s="297"/>
      <c r="B32" s="235"/>
      <c r="C32" s="236"/>
      <c r="D32" s="237"/>
      <c r="E32" s="83">
        <f t="shared" si="0"/>
        <v>0</v>
      </c>
      <c r="F32" s="241"/>
      <c r="G32" s="96">
        <f t="shared" si="1"/>
        <v>0</v>
      </c>
      <c r="H32" s="246"/>
      <c r="I32" s="106">
        <f t="shared" si="2"/>
        <v>0</v>
      </c>
      <c r="J32" s="250"/>
      <c r="K32" s="33">
        <f t="shared" si="3"/>
        <v>0</v>
      </c>
      <c r="L32" s="250" t="str">
        <f t="shared" si="4"/>
        <v xml:space="preserve"> </v>
      </c>
      <c r="M32" s="298">
        <f t="shared" si="5"/>
        <v>0</v>
      </c>
      <c r="O32" s="157"/>
    </row>
    <row r="33" spans="1:16" s="5" customFormat="1" outlineLevel="1" x14ac:dyDescent="0.2">
      <c r="A33" s="299" t="s">
        <v>15</v>
      </c>
      <c r="B33" s="123"/>
      <c r="C33" s="59"/>
      <c r="D33" s="60"/>
      <c r="E33" s="84">
        <f t="shared" si="0"/>
        <v>0</v>
      </c>
      <c r="F33" s="61"/>
      <c r="G33" s="97">
        <f t="shared" ref="G33:M33" si="6">SUM(G10:G32)</f>
        <v>0</v>
      </c>
      <c r="H33" s="62">
        <f t="shared" si="6"/>
        <v>0</v>
      </c>
      <c r="I33" s="107">
        <f t="shared" si="6"/>
        <v>0</v>
      </c>
      <c r="J33" s="64">
        <f t="shared" si="6"/>
        <v>0</v>
      </c>
      <c r="K33" s="63">
        <f t="shared" si="6"/>
        <v>0</v>
      </c>
      <c r="L33" s="64">
        <f t="shared" si="6"/>
        <v>0</v>
      </c>
      <c r="M33" s="300">
        <f t="shared" si="6"/>
        <v>0</v>
      </c>
      <c r="O33" s="157"/>
    </row>
    <row r="34" spans="1:16" s="5" customFormat="1" outlineLevel="1" x14ac:dyDescent="0.2">
      <c r="A34" s="301" t="s">
        <v>86</v>
      </c>
      <c r="B34" s="117"/>
      <c r="C34" s="346" t="str">
        <f>Summary!$E$36&amp;"%"</f>
        <v>0%</v>
      </c>
      <c r="D34" s="129"/>
      <c r="E34" s="130"/>
      <c r="F34" s="131"/>
      <c r="G34" s="132"/>
      <c r="H34" s="133"/>
      <c r="I34" s="134">
        <f>I33*C34</f>
        <v>0</v>
      </c>
      <c r="J34" s="133"/>
      <c r="K34" s="135">
        <f>K33*C34</f>
        <v>0</v>
      </c>
      <c r="L34" s="133" t="str">
        <f t="shared" ref="L34:L39" si="7">IF(ISBLANK(B34)," ",+M34/B34)</f>
        <v xml:space="preserve"> </v>
      </c>
      <c r="M34" s="287">
        <f>K34+I34</f>
        <v>0</v>
      </c>
      <c r="O34" s="157">
        <f>K34+I34+G34</f>
        <v>0</v>
      </c>
      <c r="P34" s="5" t="b">
        <f>M34=O34</f>
        <v>1</v>
      </c>
    </row>
    <row r="35" spans="1:16" s="5" customFormat="1" outlineLevel="1" x14ac:dyDescent="0.2">
      <c r="A35" s="302" t="s">
        <v>15</v>
      </c>
      <c r="B35" s="124"/>
      <c r="C35" s="36"/>
      <c r="D35" s="129"/>
      <c r="E35" s="130"/>
      <c r="F35" s="131"/>
      <c r="G35" s="132">
        <f>SUM(G33:G34)</f>
        <v>0</v>
      </c>
      <c r="H35" s="133"/>
      <c r="I35" s="134">
        <f>SUM(I33:I34)</f>
        <v>0</v>
      </c>
      <c r="J35" s="133"/>
      <c r="K35" s="135">
        <f>SUM(K33:K34)</f>
        <v>0</v>
      </c>
      <c r="L35" s="133" t="str">
        <f t="shared" si="7"/>
        <v xml:space="preserve"> </v>
      </c>
      <c r="M35" s="303">
        <f>SUM(M33:M34)</f>
        <v>0</v>
      </c>
      <c r="O35" s="157">
        <f>K35+I35+G35</f>
        <v>0</v>
      </c>
      <c r="P35" s="5" t="b">
        <f>M35=O35</f>
        <v>1</v>
      </c>
    </row>
    <row r="36" spans="1:16" s="5" customFormat="1" outlineLevel="1" x14ac:dyDescent="0.2">
      <c r="A36" s="301" t="s">
        <v>56</v>
      </c>
      <c r="B36" s="117"/>
      <c r="C36" s="44">
        <f>IF(M35&lt;0,8%,15%)</f>
        <v>0.15</v>
      </c>
      <c r="D36" s="129"/>
      <c r="E36" s="130"/>
      <c r="F36" s="131"/>
      <c r="G36" s="132">
        <f>G35*C36</f>
        <v>0</v>
      </c>
      <c r="H36" s="133"/>
      <c r="I36" s="134">
        <f>I35*C36</f>
        <v>0</v>
      </c>
      <c r="J36" s="133"/>
      <c r="K36" s="135">
        <f>K35*C36</f>
        <v>0</v>
      </c>
      <c r="L36" s="133" t="str">
        <f t="shared" si="7"/>
        <v xml:space="preserve"> </v>
      </c>
      <c r="M36" s="287">
        <f>K36+I36+G36</f>
        <v>0</v>
      </c>
      <c r="O36" s="157">
        <f>K36+I36+G36</f>
        <v>0</v>
      </c>
      <c r="P36" s="5" t="b">
        <f>M36=O36</f>
        <v>1</v>
      </c>
    </row>
    <row r="37" spans="1:16" s="5" customFormat="1" outlineLevel="1" x14ac:dyDescent="0.2">
      <c r="A37" s="302" t="s">
        <v>15</v>
      </c>
      <c r="B37" s="124"/>
      <c r="C37" s="36"/>
      <c r="D37" s="129"/>
      <c r="E37" s="130"/>
      <c r="F37" s="131"/>
      <c r="G37" s="132">
        <f>SUM(G35:G36)</f>
        <v>0</v>
      </c>
      <c r="H37" s="133"/>
      <c r="I37" s="134">
        <f>SUM(I35:I36)</f>
        <v>0</v>
      </c>
      <c r="J37" s="133"/>
      <c r="K37" s="135">
        <f>SUM(K35:K36)</f>
        <v>0</v>
      </c>
      <c r="L37" s="133" t="str">
        <f t="shared" si="7"/>
        <v xml:space="preserve"> </v>
      </c>
      <c r="M37" s="303">
        <f>SUM(M35:M36)</f>
        <v>0</v>
      </c>
      <c r="O37" s="157">
        <f>K37+I37+G37</f>
        <v>0</v>
      </c>
      <c r="P37" s="5" t="b">
        <f>M37=O37</f>
        <v>1</v>
      </c>
    </row>
    <row r="38" spans="1:16" s="5" customFormat="1" ht="12.75" customHeight="1" outlineLevel="1" x14ac:dyDescent="0.2">
      <c r="A38" s="304" t="s">
        <v>58</v>
      </c>
      <c r="B38" s="122"/>
      <c r="C38" s="29"/>
      <c r="D38" s="136"/>
      <c r="E38" s="137"/>
      <c r="F38" s="138"/>
      <c r="G38" s="150" t="s">
        <v>57</v>
      </c>
      <c r="H38" s="151"/>
      <c r="I38" s="152" t="s">
        <v>57</v>
      </c>
      <c r="J38" s="151"/>
      <c r="K38" s="153" t="s">
        <v>57</v>
      </c>
      <c r="L38" s="154" t="str">
        <f t="shared" si="7"/>
        <v xml:space="preserve"> </v>
      </c>
      <c r="M38" s="305" t="s">
        <v>57</v>
      </c>
      <c r="O38" s="157"/>
    </row>
    <row r="39" spans="1:16" s="5" customFormat="1" ht="26.25" outlineLevel="1" thickBot="1" x14ac:dyDescent="0.25">
      <c r="A39" s="306" t="str">
        <f>"SUB TOTAL COST -  "&amp;A11</f>
        <v>SUB TOTAL COST -  Firm 1 (Subtier 1 to Subcontractor 1)</v>
      </c>
      <c r="B39" s="127"/>
      <c r="C39" s="109"/>
      <c r="D39" s="142"/>
      <c r="E39" s="143"/>
      <c r="F39" s="144"/>
      <c r="G39" s="145">
        <f>SUM(G37:G38)</f>
        <v>0</v>
      </c>
      <c r="H39" s="146"/>
      <c r="I39" s="147">
        <f>SUM(I37:I38)</f>
        <v>0</v>
      </c>
      <c r="J39" s="148"/>
      <c r="K39" s="149">
        <f>SUM(K37:K38)</f>
        <v>0</v>
      </c>
      <c r="L39" s="148" t="str">
        <f t="shared" si="7"/>
        <v xml:space="preserve"> </v>
      </c>
      <c r="M39" s="307">
        <f>SUM(M37:M38)</f>
        <v>0</v>
      </c>
      <c r="O39" s="157">
        <f>K39+I39+G39</f>
        <v>0</v>
      </c>
      <c r="P39" s="5" t="b">
        <f>M39=O39</f>
        <v>1</v>
      </c>
    </row>
    <row r="40" spans="1:16" s="5" customFormat="1" outlineLevel="2" x14ac:dyDescent="0.2">
      <c r="A40" s="308"/>
      <c r="B40" s="117"/>
      <c r="C40" s="16"/>
      <c r="D40" s="17"/>
      <c r="E40" s="78"/>
      <c r="F40" s="18"/>
      <c r="G40" s="91"/>
      <c r="H40" s="19"/>
      <c r="I40" s="101"/>
      <c r="J40" s="21"/>
      <c r="K40" s="20"/>
      <c r="L40" s="21"/>
      <c r="M40" s="287"/>
      <c r="O40" s="157"/>
    </row>
    <row r="41" spans="1:16" s="5" customFormat="1" outlineLevel="2" x14ac:dyDescent="0.2">
      <c r="A41" s="309" t="s">
        <v>83</v>
      </c>
      <c r="B41" s="117"/>
      <c r="C41" s="16"/>
      <c r="D41" s="17"/>
      <c r="E41" s="78"/>
      <c r="F41" s="18"/>
      <c r="G41" s="91"/>
      <c r="H41" s="19"/>
      <c r="I41" s="101"/>
      <c r="J41" s="21"/>
      <c r="K41" s="20"/>
      <c r="L41" s="21"/>
      <c r="M41" s="287"/>
      <c r="O41" s="157"/>
    </row>
    <row r="42" spans="1:16" s="5" customFormat="1" outlineLevel="2" x14ac:dyDescent="0.2">
      <c r="A42" s="288" t="s">
        <v>16</v>
      </c>
      <c r="B42" s="118"/>
      <c r="C42" s="47"/>
      <c r="D42" s="48"/>
      <c r="E42" s="79">
        <f t="shared" ref="E42:E48" si="8">+D42*B42</f>
        <v>0</v>
      </c>
      <c r="F42" s="49"/>
      <c r="G42" s="92">
        <f t="shared" ref="G42:G48" si="9">+F42*E42</f>
        <v>0</v>
      </c>
      <c r="H42" s="50"/>
      <c r="I42" s="102">
        <f t="shared" ref="I42:I48" si="10">+H42*B42</f>
        <v>0</v>
      </c>
      <c r="J42" s="52"/>
      <c r="K42" s="51">
        <f t="shared" ref="K42:K48" si="11">+J42*B42</f>
        <v>0</v>
      </c>
      <c r="L42" s="52" t="str">
        <f t="shared" ref="L42:L48" si="12">IF(ISBLANK(B42)," ",+M42/B42)</f>
        <v xml:space="preserve"> </v>
      </c>
      <c r="M42" s="289">
        <f t="shared" ref="M42:M48" si="13">+K42+I42+G42</f>
        <v>0</v>
      </c>
      <c r="O42" s="157"/>
    </row>
    <row r="43" spans="1:16" s="5" customFormat="1" outlineLevel="2" x14ac:dyDescent="0.2">
      <c r="A43" s="308"/>
      <c r="B43" s="119"/>
      <c r="C43" s="10"/>
      <c r="D43" s="11"/>
      <c r="E43" s="80">
        <f t="shared" si="8"/>
        <v>0</v>
      </c>
      <c r="F43" s="12"/>
      <c r="G43" s="93">
        <f t="shared" si="9"/>
        <v>0</v>
      </c>
      <c r="H43" s="13"/>
      <c r="I43" s="103">
        <f t="shared" si="10"/>
        <v>0</v>
      </c>
      <c r="J43" s="15"/>
      <c r="K43" s="14">
        <f t="shared" si="11"/>
        <v>0</v>
      </c>
      <c r="L43" s="15" t="str">
        <f t="shared" si="12"/>
        <v xml:space="preserve"> </v>
      </c>
      <c r="M43" s="295">
        <f t="shared" si="13"/>
        <v>0</v>
      </c>
      <c r="O43" s="157"/>
    </row>
    <row r="44" spans="1:16" s="5" customFormat="1" outlineLevel="2" x14ac:dyDescent="0.2">
      <c r="A44" s="308"/>
      <c r="B44" s="117"/>
      <c r="C44" s="16"/>
      <c r="D44" s="17"/>
      <c r="E44" s="78">
        <f t="shared" si="8"/>
        <v>0</v>
      </c>
      <c r="F44" s="18"/>
      <c r="G44" s="91">
        <f t="shared" si="9"/>
        <v>0</v>
      </c>
      <c r="H44" s="19"/>
      <c r="I44" s="101">
        <f t="shared" si="10"/>
        <v>0</v>
      </c>
      <c r="J44" s="21"/>
      <c r="K44" s="20">
        <f t="shared" si="11"/>
        <v>0</v>
      </c>
      <c r="L44" s="21" t="str">
        <f t="shared" si="12"/>
        <v xml:space="preserve"> </v>
      </c>
      <c r="M44" s="287">
        <f t="shared" si="13"/>
        <v>0</v>
      </c>
      <c r="O44" s="157"/>
    </row>
    <row r="45" spans="1:16" s="5" customFormat="1" outlineLevel="2" x14ac:dyDescent="0.2">
      <c r="A45" s="308"/>
      <c r="B45" s="117"/>
      <c r="C45" s="16"/>
      <c r="D45" s="17"/>
      <c r="E45" s="78">
        <f t="shared" si="8"/>
        <v>0</v>
      </c>
      <c r="F45" s="18"/>
      <c r="G45" s="91">
        <f t="shared" si="9"/>
        <v>0</v>
      </c>
      <c r="H45" s="19"/>
      <c r="I45" s="101">
        <f t="shared" si="10"/>
        <v>0</v>
      </c>
      <c r="J45" s="21"/>
      <c r="K45" s="20">
        <f t="shared" si="11"/>
        <v>0</v>
      </c>
      <c r="L45" s="21" t="str">
        <f t="shared" si="12"/>
        <v xml:space="preserve"> </v>
      </c>
      <c r="M45" s="287">
        <f t="shared" si="13"/>
        <v>0</v>
      </c>
      <c r="O45" s="157"/>
    </row>
    <row r="46" spans="1:16" s="5" customFormat="1" outlineLevel="2" x14ac:dyDescent="0.2">
      <c r="A46" s="308"/>
      <c r="B46" s="117"/>
      <c r="C46" s="16"/>
      <c r="D46" s="17"/>
      <c r="E46" s="78">
        <f t="shared" si="8"/>
        <v>0</v>
      </c>
      <c r="F46" s="18"/>
      <c r="G46" s="91">
        <f t="shared" si="9"/>
        <v>0</v>
      </c>
      <c r="H46" s="19"/>
      <c r="I46" s="101">
        <f t="shared" si="10"/>
        <v>0</v>
      </c>
      <c r="J46" s="21"/>
      <c r="K46" s="20">
        <f t="shared" si="11"/>
        <v>0</v>
      </c>
      <c r="L46" s="21" t="str">
        <f t="shared" si="12"/>
        <v xml:space="preserve"> </v>
      </c>
      <c r="M46" s="287">
        <f t="shared" si="13"/>
        <v>0</v>
      </c>
      <c r="O46" s="157"/>
    </row>
    <row r="47" spans="1:16" s="5" customFormat="1" outlineLevel="2" x14ac:dyDescent="0.2">
      <c r="A47" s="308"/>
      <c r="B47" s="117"/>
      <c r="C47" s="16"/>
      <c r="D47" s="17"/>
      <c r="E47" s="78">
        <f t="shared" si="8"/>
        <v>0</v>
      </c>
      <c r="F47" s="18"/>
      <c r="G47" s="91">
        <f t="shared" si="9"/>
        <v>0</v>
      </c>
      <c r="H47" s="19"/>
      <c r="I47" s="101">
        <f t="shared" si="10"/>
        <v>0</v>
      </c>
      <c r="J47" s="21"/>
      <c r="K47" s="20">
        <f t="shared" si="11"/>
        <v>0</v>
      </c>
      <c r="L47" s="21" t="str">
        <f t="shared" si="12"/>
        <v xml:space="preserve"> </v>
      </c>
      <c r="M47" s="287">
        <f t="shared" si="13"/>
        <v>0</v>
      </c>
      <c r="O47" s="157"/>
    </row>
    <row r="48" spans="1:16" s="5" customFormat="1" outlineLevel="2" x14ac:dyDescent="0.2">
      <c r="A48" s="308"/>
      <c r="B48" s="120"/>
      <c r="C48" s="22"/>
      <c r="D48" s="23"/>
      <c r="E48" s="81">
        <f t="shared" si="8"/>
        <v>0</v>
      </c>
      <c r="F48" s="24"/>
      <c r="G48" s="94">
        <f t="shared" si="9"/>
        <v>0</v>
      </c>
      <c r="H48" s="25"/>
      <c r="I48" s="104">
        <f t="shared" si="10"/>
        <v>0</v>
      </c>
      <c r="J48" s="27"/>
      <c r="K48" s="26">
        <f t="shared" si="11"/>
        <v>0</v>
      </c>
      <c r="L48" s="27" t="str">
        <f t="shared" si="12"/>
        <v xml:space="preserve"> </v>
      </c>
      <c r="M48" s="291">
        <f t="shared" si="13"/>
        <v>0</v>
      </c>
      <c r="O48" s="157"/>
    </row>
    <row r="49" spans="1:16" s="5" customFormat="1" outlineLevel="2" x14ac:dyDescent="0.2">
      <c r="A49" s="292" t="s">
        <v>17</v>
      </c>
      <c r="B49" s="121"/>
      <c r="C49" s="53"/>
      <c r="D49" s="54"/>
      <c r="E49" s="82"/>
      <c r="F49" s="55"/>
      <c r="G49" s="95"/>
      <c r="H49" s="56"/>
      <c r="I49" s="105"/>
      <c r="J49" s="58"/>
      <c r="K49" s="57"/>
      <c r="L49" s="58"/>
      <c r="M49" s="293"/>
      <c r="O49" s="157"/>
    </row>
    <row r="50" spans="1:16" s="5" customFormat="1" outlineLevel="2" x14ac:dyDescent="0.2">
      <c r="A50" s="310"/>
      <c r="B50" s="119"/>
      <c r="C50" s="10"/>
      <c r="D50" s="11"/>
      <c r="E50" s="78">
        <f t="shared" ref="E50:E55" si="14">+D50*B50</f>
        <v>0</v>
      </c>
      <c r="F50" s="12"/>
      <c r="G50" s="93">
        <f t="shared" ref="G50:G55" si="15">+F50*E50</f>
        <v>0</v>
      </c>
      <c r="H50" s="13"/>
      <c r="I50" s="103">
        <f t="shared" ref="I50:I55" si="16">+H50*B50</f>
        <v>0</v>
      </c>
      <c r="J50" s="15"/>
      <c r="K50" s="14">
        <f t="shared" ref="K50:K55" si="17">+J50*B50</f>
        <v>0</v>
      </c>
      <c r="L50" s="15" t="str">
        <f t="shared" ref="L50:L55" si="18">IF(ISBLANK(B50)," ",+M50/B50)</f>
        <v xml:space="preserve"> </v>
      </c>
      <c r="M50" s="295">
        <f t="shared" ref="M50:M55" si="19">+K50+I50+G50</f>
        <v>0</v>
      </c>
      <c r="O50" s="157"/>
    </row>
    <row r="51" spans="1:16" s="5" customFormat="1" outlineLevel="2" x14ac:dyDescent="0.2">
      <c r="A51" s="308"/>
      <c r="B51" s="117"/>
      <c r="C51" s="16"/>
      <c r="D51" s="17"/>
      <c r="E51" s="78">
        <f t="shared" si="14"/>
        <v>0</v>
      </c>
      <c r="F51" s="18"/>
      <c r="G51" s="91">
        <f t="shared" si="15"/>
        <v>0</v>
      </c>
      <c r="H51" s="19"/>
      <c r="I51" s="101">
        <f t="shared" si="16"/>
        <v>0</v>
      </c>
      <c r="J51" s="21"/>
      <c r="K51" s="20">
        <f t="shared" si="17"/>
        <v>0</v>
      </c>
      <c r="L51" s="21" t="str">
        <f t="shared" si="18"/>
        <v xml:space="preserve"> </v>
      </c>
      <c r="M51" s="287">
        <f t="shared" si="19"/>
        <v>0</v>
      </c>
      <c r="O51" s="157"/>
    </row>
    <row r="52" spans="1:16" s="5" customFormat="1" outlineLevel="2" x14ac:dyDescent="0.2">
      <c r="A52" s="308"/>
      <c r="B52" s="117"/>
      <c r="C52" s="16"/>
      <c r="D52" s="17"/>
      <c r="E52" s="78">
        <f t="shared" si="14"/>
        <v>0</v>
      </c>
      <c r="F52" s="18"/>
      <c r="G52" s="91">
        <f t="shared" si="15"/>
        <v>0</v>
      </c>
      <c r="H52" s="19"/>
      <c r="I52" s="101">
        <f t="shared" si="16"/>
        <v>0</v>
      </c>
      <c r="J52" s="21"/>
      <c r="K52" s="20">
        <f t="shared" si="17"/>
        <v>0</v>
      </c>
      <c r="L52" s="21" t="str">
        <f t="shared" si="18"/>
        <v xml:space="preserve"> </v>
      </c>
      <c r="M52" s="287">
        <f t="shared" si="19"/>
        <v>0</v>
      </c>
      <c r="O52" s="157"/>
    </row>
    <row r="53" spans="1:16" s="5" customFormat="1" outlineLevel="2" x14ac:dyDescent="0.2">
      <c r="A53" s="308"/>
      <c r="B53" s="117"/>
      <c r="C53" s="16"/>
      <c r="D53" s="17"/>
      <c r="E53" s="78">
        <f t="shared" si="14"/>
        <v>0</v>
      </c>
      <c r="F53" s="18"/>
      <c r="G53" s="91">
        <f t="shared" si="15"/>
        <v>0</v>
      </c>
      <c r="H53" s="19"/>
      <c r="I53" s="101">
        <f t="shared" si="16"/>
        <v>0</v>
      </c>
      <c r="J53" s="21"/>
      <c r="K53" s="20">
        <f t="shared" si="17"/>
        <v>0</v>
      </c>
      <c r="L53" s="21" t="str">
        <f t="shared" si="18"/>
        <v xml:space="preserve"> </v>
      </c>
      <c r="M53" s="287">
        <f t="shared" si="19"/>
        <v>0</v>
      </c>
      <c r="O53" s="157"/>
    </row>
    <row r="54" spans="1:16" s="5" customFormat="1" outlineLevel="2" x14ac:dyDescent="0.2">
      <c r="A54" s="308"/>
      <c r="B54" s="117"/>
      <c r="C54" s="16"/>
      <c r="D54" s="17"/>
      <c r="E54" s="78">
        <f t="shared" si="14"/>
        <v>0</v>
      </c>
      <c r="F54" s="18"/>
      <c r="G54" s="91">
        <f t="shared" si="15"/>
        <v>0</v>
      </c>
      <c r="H54" s="19"/>
      <c r="I54" s="101">
        <f t="shared" si="16"/>
        <v>0</v>
      </c>
      <c r="J54" s="21"/>
      <c r="K54" s="20">
        <f t="shared" si="17"/>
        <v>0</v>
      </c>
      <c r="L54" s="21" t="str">
        <f t="shared" si="18"/>
        <v xml:space="preserve"> </v>
      </c>
      <c r="M54" s="287">
        <f t="shared" si="19"/>
        <v>0</v>
      </c>
      <c r="O54" s="157"/>
    </row>
    <row r="55" spans="1:16" s="5" customFormat="1" outlineLevel="2" x14ac:dyDescent="0.2">
      <c r="A55" s="311"/>
      <c r="B55" s="120"/>
      <c r="C55" s="22"/>
      <c r="D55" s="23"/>
      <c r="E55" s="81">
        <f t="shared" si="14"/>
        <v>0</v>
      </c>
      <c r="F55" s="24"/>
      <c r="G55" s="94">
        <f t="shared" si="15"/>
        <v>0</v>
      </c>
      <c r="H55" s="25"/>
      <c r="I55" s="104">
        <f t="shared" si="16"/>
        <v>0</v>
      </c>
      <c r="J55" s="27"/>
      <c r="K55" s="26">
        <f t="shared" si="17"/>
        <v>0</v>
      </c>
      <c r="L55" s="27" t="str">
        <f t="shared" si="18"/>
        <v xml:space="preserve"> </v>
      </c>
      <c r="M55" s="291">
        <f t="shared" si="19"/>
        <v>0</v>
      </c>
      <c r="O55" s="157"/>
    </row>
    <row r="56" spans="1:16" s="5" customFormat="1" outlineLevel="2" x14ac:dyDescent="0.2">
      <c r="A56" s="292" t="s">
        <v>41</v>
      </c>
      <c r="B56" s="121"/>
      <c r="C56" s="53"/>
      <c r="D56" s="54"/>
      <c r="E56" s="82"/>
      <c r="F56" s="55"/>
      <c r="G56" s="95"/>
      <c r="H56" s="56"/>
      <c r="I56" s="105"/>
      <c r="J56" s="58"/>
      <c r="K56" s="57"/>
      <c r="L56" s="58"/>
      <c r="M56" s="293"/>
      <c r="O56" s="157"/>
    </row>
    <row r="57" spans="1:16" s="5" customFormat="1" outlineLevel="2" x14ac:dyDescent="0.2">
      <c r="A57" s="310"/>
      <c r="B57" s="119"/>
      <c r="C57" s="10"/>
      <c r="D57" s="11"/>
      <c r="E57" s="80">
        <f t="shared" ref="E57:E62" si="20">+D57*B57</f>
        <v>0</v>
      </c>
      <c r="F57" s="12"/>
      <c r="G57" s="93">
        <f t="shared" ref="G57:G62" si="21">+F57*E57</f>
        <v>0</v>
      </c>
      <c r="H57" s="13"/>
      <c r="I57" s="103">
        <f t="shared" ref="I57:I62" si="22">+H57*B57</f>
        <v>0</v>
      </c>
      <c r="J57" s="15"/>
      <c r="K57" s="14">
        <f t="shared" ref="K57:K62" si="23">+J57*B57</f>
        <v>0</v>
      </c>
      <c r="L57" s="15" t="str">
        <f t="shared" ref="L57:L62" si="24">IF(ISBLANK(B57)," ",+M57/B57)</f>
        <v xml:space="preserve"> </v>
      </c>
      <c r="M57" s="295">
        <f t="shared" ref="M57:M62" si="25">+K57+I57+G57</f>
        <v>0</v>
      </c>
      <c r="O57" s="157"/>
    </row>
    <row r="58" spans="1:16" s="5" customFormat="1" outlineLevel="2" x14ac:dyDescent="0.2">
      <c r="A58" s="308"/>
      <c r="B58" s="117"/>
      <c r="C58" s="16"/>
      <c r="D58" s="17"/>
      <c r="E58" s="78">
        <f t="shared" si="20"/>
        <v>0</v>
      </c>
      <c r="F58" s="18"/>
      <c r="G58" s="91">
        <f t="shared" si="21"/>
        <v>0</v>
      </c>
      <c r="H58" s="19"/>
      <c r="I58" s="101">
        <f t="shared" si="22"/>
        <v>0</v>
      </c>
      <c r="J58" s="21"/>
      <c r="K58" s="20">
        <f t="shared" si="23"/>
        <v>0</v>
      </c>
      <c r="L58" s="21" t="str">
        <f t="shared" si="24"/>
        <v xml:space="preserve"> </v>
      </c>
      <c r="M58" s="287">
        <f t="shared" si="25"/>
        <v>0</v>
      </c>
      <c r="O58" s="157"/>
    </row>
    <row r="59" spans="1:16" s="5" customFormat="1" outlineLevel="2" x14ac:dyDescent="0.2">
      <c r="A59" s="308"/>
      <c r="B59" s="117"/>
      <c r="C59" s="16"/>
      <c r="D59" s="17"/>
      <c r="E59" s="78">
        <f t="shared" si="20"/>
        <v>0</v>
      </c>
      <c r="F59" s="18"/>
      <c r="G59" s="91">
        <f t="shared" si="21"/>
        <v>0</v>
      </c>
      <c r="H59" s="19"/>
      <c r="I59" s="101">
        <f t="shared" si="22"/>
        <v>0</v>
      </c>
      <c r="J59" s="21"/>
      <c r="K59" s="20">
        <f t="shared" si="23"/>
        <v>0</v>
      </c>
      <c r="L59" s="21" t="str">
        <f t="shared" si="24"/>
        <v xml:space="preserve"> </v>
      </c>
      <c r="M59" s="287">
        <f t="shared" si="25"/>
        <v>0</v>
      </c>
      <c r="O59" s="157"/>
    </row>
    <row r="60" spans="1:16" s="5" customFormat="1" outlineLevel="2" x14ac:dyDescent="0.2">
      <c r="A60" s="308"/>
      <c r="B60" s="117"/>
      <c r="C60" s="16"/>
      <c r="D60" s="17"/>
      <c r="E60" s="78">
        <f t="shared" si="20"/>
        <v>0</v>
      </c>
      <c r="F60" s="18"/>
      <c r="G60" s="91">
        <f t="shared" si="21"/>
        <v>0</v>
      </c>
      <c r="H60" s="19"/>
      <c r="I60" s="101">
        <f t="shared" si="22"/>
        <v>0</v>
      </c>
      <c r="J60" s="21"/>
      <c r="K60" s="20">
        <f t="shared" si="23"/>
        <v>0</v>
      </c>
      <c r="L60" s="21" t="str">
        <f t="shared" si="24"/>
        <v xml:space="preserve"> </v>
      </c>
      <c r="M60" s="287">
        <f t="shared" si="25"/>
        <v>0</v>
      </c>
      <c r="O60" s="157"/>
    </row>
    <row r="61" spans="1:16" s="5" customFormat="1" outlineLevel="2" x14ac:dyDescent="0.2">
      <c r="A61" s="308"/>
      <c r="B61" s="117"/>
      <c r="C61" s="16"/>
      <c r="D61" s="17"/>
      <c r="E61" s="78">
        <f t="shared" si="20"/>
        <v>0</v>
      </c>
      <c r="F61" s="18"/>
      <c r="G61" s="91">
        <f t="shared" si="21"/>
        <v>0</v>
      </c>
      <c r="H61" s="28"/>
      <c r="I61" s="101">
        <f t="shared" si="22"/>
        <v>0</v>
      </c>
      <c r="J61" s="21"/>
      <c r="K61" s="20">
        <f t="shared" si="23"/>
        <v>0</v>
      </c>
      <c r="L61" s="21" t="str">
        <f t="shared" si="24"/>
        <v xml:space="preserve"> </v>
      </c>
      <c r="M61" s="287">
        <f t="shared" si="25"/>
        <v>0</v>
      </c>
      <c r="O61" s="157"/>
    </row>
    <row r="62" spans="1:16" s="5" customFormat="1" outlineLevel="2" x14ac:dyDescent="0.2">
      <c r="A62" s="312"/>
      <c r="B62" s="122"/>
      <c r="C62" s="29"/>
      <c r="D62" s="30"/>
      <c r="E62" s="83">
        <f t="shared" si="20"/>
        <v>0</v>
      </c>
      <c r="F62" s="31"/>
      <c r="G62" s="96">
        <f t="shared" si="21"/>
        <v>0</v>
      </c>
      <c r="H62" s="32"/>
      <c r="I62" s="106">
        <f t="shared" si="22"/>
        <v>0</v>
      </c>
      <c r="J62" s="34"/>
      <c r="K62" s="33">
        <f t="shared" si="23"/>
        <v>0</v>
      </c>
      <c r="L62" s="34" t="str">
        <f t="shared" si="24"/>
        <v xml:space="preserve"> </v>
      </c>
      <c r="M62" s="298">
        <f t="shared" si="25"/>
        <v>0</v>
      </c>
      <c r="O62" s="157"/>
    </row>
    <row r="63" spans="1:16" s="5" customFormat="1" outlineLevel="2" x14ac:dyDescent="0.2">
      <c r="A63" s="299" t="s">
        <v>15</v>
      </c>
      <c r="B63" s="123"/>
      <c r="C63" s="59"/>
      <c r="D63" s="60"/>
      <c r="E63" s="84"/>
      <c r="F63" s="61"/>
      <c r="G63" s="97">
        <f t="shared" ref="G63:L63" si="26">SUM(G40:G62)</f>
        <v>0</v>
      </c>
      <c r="H63" s="62">
        <f t="shared" si="26"/>
        <v>0</v>
      </c>
      <c r="I63" s="107">
        <f t="shared" si="26"/>
        <v>0</v>
      </c>
      <c r="J63" s="64">
        <f t="shared" si="26"/>
        <v>0</v>
      </c>
      <c r="K63" s="63">
        <f t="shared" si="26"/>
        <v>0</v>
      </c>
      <c r="L63" s="64">
        <f t="shared" si="26"/>
        <v>0</v>
      </c>
      <c r="M63" s="300">
        <f>SUM(M40:M62)</f>
        <v>0</v>
      </c>
      <c r="O63" s="157"/>
    </row>
    <row r="64" spans="1:16" s="5" customFormat="1" outlineLevel="2" x14ac:dyDescent="0.2">
      <c r="A64" s="301" t="s">
        <v>86</v>
      </c>
      <c r="B64" s="117"/>
      <c r="C64" s="346" t="str">
        <f>Summary!$E$36&amp;"%"</f>
        <v>0%</v>
      </c>
      <c r="D64" s="17"/>
      <c r="E64" s="78"/>
      <c r="F64" s="18"/>
      <c r="G64" s="132"/>
      <c r="H64" s="133"/>
      <c r="I64" s="134">
        <f>I63*C64</f>
        <v>0</v>
      </c>
      <c r="J64" s="133"/>
      <c r="K64" s="135">
        <f>K63*C64</f>
        <v>0</v>
      </c>
      <c r="L64" s="35" t="str">
        <f t="shared" ref="L64:L69" si="27">IF(ISBLANK(B64)," ",+M64/B64)</f>
        <v xml:space="preserve"> </v>
      </c>
      <c r="M64" s="287">
        <f>K64+I64</f>
        <v>0</v>
      </c>
      <c r="O64" s="157">
        <f>K64+I64+G64</f>
        <v>0</v>
      </c>
      <c r="P64" s="5" t="b">
        <f>M64=O64</f>
        <v>1</v>
      </c>
    </row>
    <row r="65" spans="1:16" s="5" customFormat="1" outlineLevel="2" x14ac:dyDescent="0.2">
      <c r="A65" s="302" t="s">
        <v>15</v>
      </c>
      <c r="B65" s="124"/>
      <c r="C65" s="36"/>
      <c r="D65" s="37"/>
      <c r="E65" s="85"/>
      <c r="F65" s="38"/>
      <c r="G65" s="132">
        <f>SUM(G63:G64)</f>
        <v>0</v>
      </c>
      <c r="H65" s="133"/>
      <c r="I65" s="134">
        <f>SUM(I63:I64)</f>
        <v>0</v>
      </c>
      <c r="J65" s="133"/>
      <c r="K65" s="135">
        <f>SUM(K63:K64)</f>
        <v>0</v>
      </c>
      <c r="L65" s="35" t="str">
        <f t="shared" si="27"/>
        <v xml:space="preserve"> </v>
      </c>
      <c r="M65" s="303">
        <f>SUM(M63:M64)</f>
        <v>0</v>
      </c>
      <c r="O65" s="157">
        <f>K65+I65+G65</f>
        <v>0</v>
      </c>
      <c r="P65" s="5" t="b">
        <f>M65=O65</f>
        <v>1</v>
      </c>
    </row>
    <row r="66" spans="1:16" s="5" customFormat="1" outlineLevel="2" x14ac:dyDescent="0.2">
      <c r="A66" s="301" t="s">
        <v>56</v>
      </c>
      <c r="B66" s="117"/>
      <c r="C66" s="44">
        <f>IF(M65&lt;0,8%,15%)</f>
        <v>0.15</v>
      </c>
      <c r="D66" s="17"/>
      <c r="E66" s="78"/>
      <c r="F66" s="18"/>
      <c r="G66" s="132">
        <f>G65*C66</f>
        <v>0</v>
      </c>
      <c r="H66" s="133"/>
      <c r="I66" s="134">
        <f>I65*C66</f>
        <v>0</v>
      </c>
      <c r="J66" s="133"/>
      <c r="K66" s="135">
        <f>K65*C66</f>
        <v>0</v>
      </c>
      <c r="L66" s="21" t="str">
        <f t="shared" si="27"/>
        <v xml:space="preserve"> </v>
      </c>
      <c r="M66" s="287">
        <f>K66+I66+G66</f>
        <v>0</v>
      </c>
      <c r="O66" s="157">
        <f>K66+I66+G66</f>
        <v>0</v>
      </c>
      <c r="P66" s="5" t="b">
        <f>M66=O66</f>
        <v>1</v>
      </c>
    </row>
    <row r="67" spans="1:16" s="5" customFormat="1" outlineLevel="2" x14ac:dyDescent="0.2">
      <c r="A67" s="302" t="s">
        <v>15</v>
      </c>
      <c r="B67" s="124"/>
      <c r="C67" s="36"/>
      <c r="D67" s="37"/>
      <c r="E67" s="85"/>
      <c r="F67" s="38"/>
      <c r="G67" s="132">
        <f>SUM(G65:G66)</f>
        <v>0</v>
      </c>
      <c r="H67" s="133"/>
      <c r="I67" s="134">
        <f>SUM(I65:I66)</f>
        <v>0</v>
      </c>
      <c r="J67" s="133"/>
      <c r="K67" s="135">
        <f>SUM(K65:K66)</f>
        <v>0</v>
      </c>
      <c r="L67" s="35" t="str">
        <f t="shared" si="27"/>
        <v xml:space="preserve"> </v>
      </c>
      <c r="M67" s="303">
        <f>SUM(M65:M66)</f>
        <v>0</v>
      </c>
      <c r="O67" s="157">
        <f>K67+I67+G67</f>
        <v>0</v>
      </c>
      <c r="P67" s="5" t="b">
        <f>M67=O67</f>
        <v>1</v>
      </c>
    </row>
    <row r="68" spans="1:16" s="5" customFormat="1" ht="12.75" customHeight="1" outlineLevel="2" x14ac:dyDescent="0.2">
      <c r="A68" s="304" t="s">
        <v>58</v>
      </c>
      <c r="B68" s="122"/>
      <c r="C68" s="29"/>
      <c r="D68" s="30"/>
      <c r="E68" s="83"/>
      <c r="F68" s="31"/>
      <c r="G68" s="150" t="s">
        <v>57</v>
      </c>
      <c r="H68" s="151"/>
      <c r="I68" s="152" t="s">
        <v>57</v>
      </c>
      <c r="J68" s="151"/>
      <c r="K68" s="153" t="s">
        <v>57</v>
      </c>
      <c r="L68" s="45" t="str">
        <f t="shared" si="27"/>
        <v xml:space="preserve"> </v>
      </c>
      <c r="M68" s="313" t="s">
        <v>57</v>
      </c>
      <c r="O68" s="157"/>
    </row>
    <row r="69" spans="1:16" s="5" customFormat="1" ht="26.25" outlineLevel="2" thickBot="1" x14ac:dyDescent="0.25">
      <c r="A69" s="306" t="str">
        <f>"SUB TOTAL COST -  "&amp;A41</f>
        <v>SUB TOTAL COST -  Firm 2 (Subtier 2 to Subcontractor 1)</v>
      </c>
      <c r="B69" s="127"/>
      <c r="C69" s="109"/>
      <c r="D69" s="110"/>
      <c r="E69" s="108"/>
      <c r="F69" s="111"/>
      <c r="G69" s="145">
        <f>SUM(G67:G68)</f>
        <v>0</v>
      </c>
      <c r="H69" s="146"/>
      <c r="I69" s="147">
        <f>SUM(I67:I68)</f>
        <v>0</v>
      </c>
      <c r="J69" s="148"/>
      <c r="K69" s="149">
        <f>SUM(K67:K68)</f>
        <v>0</v>
      </c>
      <c r="L69" s="112" t="str">
        <f t="shared" si="27"/>
        <v xml:space="preserve"> </v>
      </c>
      <c r="M69" s="307">
        <f>SUM(M67:M68)</f>
        <v>0</v>
      </c>
      <c r="O69" s="157">
        <f>K69+I69+G69</f>
        <v>0</v>
      </c>
      <c r="P69" s="5" t="b">
        <f>M69=O69</f>
        <v>1</v>
      </c>
    </row>
    <row r="70" spans="1:16" s="5" customFormat="1" outlineLevel="1" x14ac:dyDescent="0.2">
      <c r="A70" s="308"/>
      <c r="B70" s="125"/>
      <c r="C70" s="39"/>
      <c r="D70" s="40"/>
      <c r="E70" s="87"/>
      <c r="F70" s="41"/>
      <c r="G70" s="98"/>
      <c r="H70" s="43"/>
      <c r="I70" s="98"/>
      <c r="J70" s="41"/>
      <c r="K70" s="42"/>
      <c r="L70" s="41"/>
      <c r="M70" s="314"/>
      <c r="O70" s="157"/>
    </row>
    <row r="71" spans="1:16" s="5" customFormat="1" ht="19.5" customHeight="1" x14ac:dyDescent="0.2">
      <c r="A71" s="284" t="s">
        <v>46</v>
      </c>
      <c r="B71" s="116"/>
      <c r="C71" s="71"/>
      <c r="D71" s="70"/>
      <c r="E71" s="77"/>
      <c r="F71" s="72"/>
      <c r="G71" s="90"/>
      <c r="H71" s="74"/>
      <c r="I71" s="90"/>
      <c r="J71" s="72"/>
      <c r="K71" s="73"/>
      <c r="L71" s="72"/>
      <c r="M71" s="285"/>
      <c r="O71" s="157"/>
    </row>
    <row r="72" spans="1:16" s="5" customFormat="1" ht="17.25" customHeight="1" x14ac:dyDescent="0.2">
      <c r="A72" s="315" t="s">
        <v>67</v>
      </c>
      <c r="B72" s="126"/>
      <c r="C72" s="46"/>
      <c r="D72" s="40"/>
      <c r="E72" s="87"/>
      <c r="F72" s="41"/>
      <c r="G72" s="98"/>
      <c r="H72" s="43"/>
      <c r="I72" s="98"/>
      <c r="J72" s="41"/>
      <c r="K72" s="42"/>
      <c r="L72" s="41"/>
      <c r="M72" s="314"/>
      <c r="O72" s="157"/>
    </row>
    <row r="73" spans="1:16" s="5" customFormat="1" x14ac:dyDescent="0.2">
      <c r="A73" s="292" t="s">
        <v>16</v>
      </c>
      <c r="B73" s="121"/>
      <c r="C73" s="53"/>
      <c r="D73" s="54"/>
      <c r="E73" s="82"/>
      <c r="F73" s="55"/>
      <c r="G73" s="95"/>
      <c r="H73" s="56"/>
      <c r="I73" s="105"/>
      <c r="J73" s="58"/>
      <c r="K73" s="57"/>
      <c r="L73" s="58"/>
      <c r="M73" s="293"/>
      <c r="O73" s="157"/>
    </row>
    <row r="74" spans="1:16" s="5" customFormat="1" x14ac:dyDescent="0.2">
      <c r="A74" s="290"/>
      <c r="B74" s="251"/>
      <c r="C74" s="230"/>
      <c r="D74" s="231"/>
      <c r="E74" s="78">
        <f t="shared" ref="E74:E85" si="28">+D74*B74</f>
        <v>0</v>
      </c>
      <c r="F74" s="239"/>
      <c r="G74" s="91">
        <f t="shared" ref="G74:G85" si="29">+F74*E74</f>
        <v>0</v>
      </c>
      <c r="H74" s="243"/>
      <c r="I74" s="101">
        <f t="shared" ref="I74:I85" si="30">+H74*B74</f>
        <v>0</v>
      </c>
      <c r="J74" s="248"/>
      <c r="K74" s="20">
        <f t="shared" ref="K74:K85" si="31">+J74*B74</f>
        <v>0</v>
      </c>
      <c r="L74" s="21" t="str">
        <f t="shared" ref="L74:L85" si="32">IF(ISBLANK(B74)," ",+M74/B74)</f>
        <v xml:space="preserve"> </v>
      </c>
      <c r="M74" s="287">
        <f t="shared" ref="M74:M85" si="33">+K74+I74+G74</f>
        <v>0</v>
      </c>
      <c r="O74" s="157"/>
    </row>
    <row r="75" spans="1:16" s="5" customFormat="1" x14ac:dyDescent="0.2">
      <c r="A75" s="290"/>
      <c r="B75" s="251"/>
      <c r="C75" s="230"/>
      <c r="D75" s="231"/>
      <c r="E75" s="78">
        <f t="shared" si="28"/>
        <v>0</v>
      </c>
      <c r="F75" s="239"/>
      <c r="G75" s="91">
        <f t="shared" si="29"/>
        <v>0</v>
      </c>
      <c r="H75" s="243"/>
      <c r="I75" s="101">
        <f t="shared" si="30"/>
        <v>0</v>
      </c>
      <c r="J75" s="248"/>
      <c r="K75" s="20">
        <f t="shared" si="31"/>
        <v>0</v>
      </c>
      <c r="L75" s="21" t="str">
        <f t="shared" si="32"/>
        <v xml:space="preserve"> </v>
      </c>
      <c r="M75" s="287">
        <f t="shared" si="33"/>
        <v>0</v>
      </c>
      <c r="O75" s="157"/>
    </row>
    <row r="76" spans="1:16" s="5" customFormat="1" x14ac:dyDescent="0.2">
      <c r="A76" s="290"/>
      <c r="B76" s="251"/>
      <c r="C76" s="230"/>
      <c r="D76" s="231"/>
      <c r="E76" s="78">
        <f t="shared" si="28"/>
        <v>0</v>
      </c>
      <c r="F76" s="239"/>
      <c r="G76" s="91">
        <f t="shared" si="29"/>
        <v>0</v>
      </c>
      <c r="H76" s="243"/>
      <c r="I76" s="101">
        <f t="shared" si="30"/>
        <v>0</v>
      </c>
      <c r="J76" s="248"/>
      <c r="K76" s="20">
        <f t="shared" si="31"/>
        <v>0</v>
      </c>
      <c r="L76" s="21" t="str">
        <f t="shared" si="32"/>
        <v xml:space="preserve"> </v>
      </c>
      <c r="M76" s="287">
        <f t="shared" si="33"/>
        <v>0</v>
      </c>
      <c r="O76" s="157"/>
    </row>
    <row r="77" spans="1:16" s="5" customFormat="1" x14ac:dyDescent="0.2">
      <c r="A77" s="290"/>
      <c r="B77" s="251"/>
      <c r="C77" s="230"/>
      <c r="D77" s="231"/>
      <c r="E77" s="78">
        <f t="shared" si="28"/>
        <v>0</v>
      </c>
      <c r="F77" s="239"/>
      <c r="G77" s="91">
        <f t="shared" si="29"/>
        <v>0</v>
      </c>
      <c r="H77" s="243"/>
      <c r="I77" s="101">
        <f t="shared" si="30"/>
        <v>0</v>
      </c>
      <c r="J77" s="248"/>
      <c r="K77" s="20">
        <f t="shared" si="31"/>
        <v>0</v>
      </c>
      <c r="L77" s="21" t="str">
        <f t="shared" si="32"/>
        <v xml:space="preserve"> </v>
      </c>
      <c r="M77" s="287">
        <f t="shared" si="33"/>
        <v>0</v>
      </c>
      <c r="O77" s="157"/>
    </row>
    <row r="78" spans="1:16" s="5" customFormat="1" x14ac:dyDescent="0.2">
      <c r="A78" s="290"/>
      <c r="B78" s="251"/>
      <c r="C78" s="230"/>
      <c r="D78" s="231"/>
      <c r="E78" s="78">
        <f t="shared" si="28"/>
        <v>0</v>
      </c>
      <c r="F78" s="239"/>
      <c r="G78" s="91">
        <f t="shared" si="29"/>
        <v>0</v>
      </c>
      <c r="H78" s="243"/>
      <c r="I78" s="101">
        <f t="shared" si="30"/>
        <v>0</v>
      </c>
      <c r="J78" s="248"/>
      <c r="K78" s="20">
        <f t="shared" si="31"/>
        <v>0</v>
      </c>
      <c r="L78" s="21" t="str">
        <f t="shared" si="32"/>
        <v xml:space="preserve"> </v>
      </c>
      <c r="M78" s="287">
        <f t="shared" si="33"/>
        <v>0</v>
      </c>
      <c r="O78" s="157"/>
    </row>
    <row r="79" spans="1:16" s="5" customFormat="1" x14ac:dyDescent="0.2">
      <c r="A79" s="290"/>
      <c r="B79" s="251"/>
      <c r="C79" s="230"/>
      <c r="D79" s="231"/>
      <c r="E79" s="78">
        <f t="shared" si="28"/>
        <v>0</v>
      </c>
      <c r="F79" s="239"/>
      <c r="G79" s="91">
        <f t="shared" si="29"/>
        <v>0</v>
      </c>
      <c r="H79" s="243"/>
      <c r="I79" s="101">
        <f t="shared" si="30"/>
        <v>0</v>
      </c>
      <c r="J79" s="248"/>
      <c r="K79" s="20">
        <f t="shared" si="31"/>
        <v>0</v>
      </c>
      <c r="L79" s="21" t="str">
        <f t="shared" si="32"/>
        <v xml:space="preserve"> </v>
      </c>
      <c r="M79" s="287">
        <f t="shared" si="33"/>
        <v>0</v>
      </c>
      <c r="O79" s="157"/>
    </row>
    <row r="80" spans="1:16" s="5" customFormat="1" x14ac:dyDescent="0.2">
      <c r="A80" s="290"/>
      <c r="B80" s="251"/>
      <c r="C80" s="230"/>
      <c r="D80" s="231"/>
      <c r="E80" s="78">
        <f t="shared" si="28"/>
        <v>0</v>
      </c>
      <c r="F80" s="239"/>
      <c r="G80" s="91">
        <f t="shared" si="29"/>
        <v>0</v>
      </c>
      <c r="H80" s="243"/>
      <c r="I80" s="101">
        <f t="shared" si="30"/>
        <v>0</v>
      </c>
      <c r="J80" s="248"/>
      <c r="K80" s="20">
        <f t="shared" si="31"/>
        <v>0</v>
      </c>
      <c r="L80" s="21" t="str">
        <f t="shared" si="32"/>
        <v xml:space="preserve"> </v>
      </c>
      <c r="M80" s="287">
        <f t="shared" si="33"/>
        <v>0</v>
      </c>
      <c r="O80" s="157"/>
    </row>
    <row r="81" spans="1:15" s="5" customFormat="1" x14ac:dyDescent="0.2">
      <c r="A81" s="290"/>
      <c r="B81" s="251"/>
      <c r="C81" s="230"/>
      <c r="D81" s="231"/>
      <c r="E81" s="78">
        <f t="shared" si="28"/>
        <v>0</v>
      </c>
      <c r="F81" s="239"/>
      <c r="G81" s="91">
        <f t="shared" si="29"/>
        <v>0</v>
      </c>
      <c r="H81" s="243"/>
      <c r="I81" s="101">
        <f t="shared" si="30"/>
        <v>0</v>
      </c>
      <c r="J81" s="248"/>
      <c r="K81" s="20">
        <f t="shared" si="31"/>
        <v>0</v>
      </c>
      <c r="L81" s="21" t="str">
        <f t="shared" si="32"/>
        <v xml:space="preserve"> </v>
      </c>
      <c r="M81" s="287">
        <f t="shared" si="33"/>
        <v>0</v>
      </c>
      <c r="O81" s="157"/>
    </row>
    <row r="82" spans="1:15" s="5" customFormat="1" x14ac:dyDescent="0.2">
      <c r="A82" s="290"/>
      <c r="B82" s="251"/>
      <c r="C82" s="230"/>
      <c r="D82" s="231"/>
      <c r="E82" s="78">
        <f t="shared" si="28"/>
        <v>0</v>
      </c>
      <c r="F82" s="239"/>
      <c r="G82" s="91">
        <f t="shared" si="29"/>
        <v>0</v>
      </c>
      <c r="H82" s="243"/>
      <c r="I82" s="101">
        <f t="shared" si="30"/>
        <v>0</v>
      </c>
      <c r="J82" s="248"/>
      <c r="K82" s="20">
        <f t="shared" si="31"/>
        <v>0</v>
      </c>
      <c r="L82" s="21" t="str">
        <f t="shared" si="32"/>
        <v xml:space="preserve"> </v>
      </c>
      <c r="M82" s="287">
        <f t="shared" si="33"/>
        <v>0</v>
      </c>
      <c r="O82" s="157"/>
    </row>
    <row r="83" spans="1:15" s="5" customFormat="1" x14ac:dyDescent="0.2">
      <c r="A83" s="290"/>
      <c r="B83" s="251"/>
      <c r="C83" s="230"/>
      <c r="D83" s="231"/>
      <c r="E83" s="78">
        <f t="shared" si="28"/>
        <v>0</v>
      </c>
      <c r="F83" s="239"/>
      <c r="G83" s="91">
        <f t="shared" si="29"/>
        <v>0</v>
      </c>
      <c r="H83" s="243"/>
      <c r="I83" s="101">
        <f t="shared" si="30"/>
        <v>0</v>
      </c>
      <c r="J83" s="248"/>
      <c r="K83" s="20">
        <f t="shared" si="31"/>
        <v>0</v>
      </c>
      <c r="L83" s="21" t="str">
        <f t="shared" si="32"/>
        <v xml:space="preserve"> </v>
      </c>
      <c r="M83" s="287">
        <f t="shared" si="33"/>
        <v>0</v>
      </c>
      <c r="O83" s="157"/>
    </row>
    <row r="84" spans="1:15" s="5" customFormat="1" x14ac:dyDescent="0.2">
      <c r="A84" s="290"/>
      <c r="B84" s="251"/>
      <c r="C84" s="230"/>
      <c r="D84" s="231"/>
      <c r="E84" s="78">
        <f t="shared" si="28"/>
        <v>0</v>
      </c>
      <c r="F84" s="239"/>
      <c r="G84" s="91">
        <f t="shared" si="29"/>
        <v>0</v>
      </c>
      <c r="H84" s="243"/>
      <c r="I84" s="101">
        <f t="shared" si="30"/>
        <v>0</v>
      </c>
      <c r="J84" s="248"/>
      <c r="K84" s="20">
        <f t="shared" si="31"/>
        <v>0</v>
      </c>
      <c r="L84" s="21" t="str">
        <f t="shared" si="32"/>
        <v xml:space="preserve"> </v>
      </c>
      <c r="M84" s="287">
        <f t="shared" si="33"/>
        <v>0</v>
      </c>
      <c r="O84" s="157"/>
    </row>
    <row r="85" spans="1:15" s="5" customFormat="1" x14ac:dyDescent="0.2">
      <c r="A85" s="290"/>
      <c r="B85" s="251"/>
      <c r="C85" s="230"/>
      <c r="D85" s="231"/>
      <c r="E85" s="78">
        <f t="shared" si="28"/>
        <v>0</v>
      </c>
      <c r="F85" s="239"/>
      <c r="G85" s="91">
        <f t="shared" si="29"/>
        <v>0</v>
      </c>
      <c r="H85" s="243"/>
      <c r="I85" s="101">
        <f t="shared" si="30"/>
        <v>0</v>
      </c>
      <c r="J85" s="248"/>
      <c r="K85" s="20">
        <f t="shared" si="31"/>
        <v>0</v>
      </c>
      <c r="L85" s="21" t="str">
        <f t="shared" si="32"/>
        <v xml:space="preserve"> </v>
      </c>
      <c r="M85" s="287">
        <f t="shared" si="33"/>
        <v>0</v>
      </c>
      <c r="O85" s="157"/>
    </row>
    <row r="86" spans="1:15" s="5" customFormat="1" x14ac:dyDescent="0.2">
      <c r="A86" s="290"/>
      <c r="B86" s="251"/>
      <c r="C86" s="230"/>
      <c r="D86" s="231"/>
      <c r="E86" s="78">
        <f>+D86*B86</f>
        <v>0</v>
      </c>
      <c r="F86" s="239"/>
      <c r="G86" s="91">
        <f>+F86*E86</f>
        <v>0</v>
      </c>
      <c r="H86" s="243"/>
      <c r="I86" s="101">
        <f>+H86*B86</f>
        <v>0</v>
      </c>
      <c r="J86" s="248"/>
      <c r="K86" s="20">
        <f>+J86*B86</f>
        <v>0</v>
      </c>
      <c r="L86" s="21" t="str">
        <f>IF(ISBLANK(B86)," ",+M86/B86)</f>
        <v xml:space="preserve"> </v>
      </c>
      <c r="M86" s="287">
        <f>+K86+I86+G86</f>
        <v>0</v>
      </c>
      <c r="O86" s="157"/>
    </row>
    <row r="87" spans="1:15" s="5" customFormat="1" x14ac:dyDescent="0.2">
      <c r="A87" s="290"/>
      <c r="B87" s="251"/>
      <c r="C87" s="230"/>
      <c r="D87" s="252"/>
      <c r="E87" s="78">
        <f>+D87*B87</f>
        <v>0</v>
      </c>
      <c r="F87" s="239"/>
      <c r="G87" s="91">
        <f>+F87*E87</f>
        <v>0</v>
      </c>
      <c r="H87" s="243"/>
      <c r="I87" s="101">
        <f>+H87*B87</f>
        <v>0</v>
      </c>
      <c r="J87" s="248"/>
      <c r="K87" s="20">
        <f>+J87*B87</f>
        <v>0</v>
      </c>
      <c r="L87" s="21" t="str">
        <f>IF(ISBLANK(B87)," ",+M87/B87)</f>
        <v xml:space="preserve"> </v>
      </c>
      <c r="M87" s="287">
        <f>+K87+I87+G87</f>
        <v>0</v>
      </c>
      <c r="O87" s="157"/>
    </row>
    <row r="88" spans="1:15" s="5" customFormat="1" x14ac:dyDescent="0.2">
      <c r="A88" s="290"/>
      <c r="B88" s="251"/>
      <c r="C88" s="230"/>
      <c r="D88" s="231"/>
      <c r="E88" s="78">
        <f>+D88*B88</f>
        <v>0</v>
      </c>
      <c r="F88" s="239"/>
      <c r="G88" s="91">
        <f>+F88*E88</f>
        <v>0</v>
      </c>
      <c r="H88" s="243"/>
      <c r="I88" s="101">
        <f>+H88*B88</f>
        <v>0</v>
      </c>
      <c r="J88" s="248"/>
      <c r="K88" s="20">
        <f>+J88*B88</f>
        <v>0</v>
      </c>
      <c r="L88" s="21" t="str">
        <f>IF(ISBLANK(B88)," ",+M88/B88)</f>
        <v xml:space="preserve"> </v>
      </c>
      <c r="M88" s="287">
        <f>+K88+I88+G88</f>
        <v>0</v>
      </c>
      <c r="O88" s="157"/>
    </row>
    <row r="89" spans="1:15" s="5" customFormat="1" x14ac:dyDescent="0.2">
      <c r="A89" s="290"/>
      <c r="B89" s="251"/>
      <c r="C89" s="230"/>
      <c r="D89" s="231"/>
      <c r="E89" s="78">
        <f>+D89*B89</f>
        <v>0</v>
      </c>
      <c r="F89" s="239"/>
      <c r="G89" s="91">
        <f>+F89*E89</f>
        <v>0</v>
      </c>
      <c r="H89" s="243"/>
      <c r="I89" s="101">
        <f>+H89*B89</f>
        <v>0</v>
      </c>
      <c r="J89" s="248"/>
      <c r="K89" s="20">
        <f>+J89*B89</f>
        <v>0</v>
      </c>
      <c r="L89" s="21" t="str">
        <f>IF(ISBLANK(B89)," ",+M89/B89)</f>
        <v xml:space="preserve"> </v>
      </c>
      <c r="M89" s="287">
        <f>+K89+I89+G89</f>
        <v>0</v>
      </c>
      <c r="O89" s="157"/>
    </row>
    <row r="90" spans="1:15" s="5" customFormat="1" x14ac:dyDescent="0.2">
      <c r="A90" s="292" t="s">
        <v>17</v>
      </c>
      <c r="B90" s="121"/>
      <c r="C90" s="53"/>
      <c r="D90" s="54"/>
      <c r="E90" s="82"/>
      <c r="F90" s="55"/>
      <c r="G90" s="95"/>
      <c r="H90" s="56"/>
      <c r="I90" s="105"/>
      <c r="J90" s="58"/>
      <c r="K90" s="57"/>
      <c r="L90" s="58"/>
      <c r="M90" s="293"/>
      <c r="O90" s="157"/>
    </row>
    <row r="91" spans="1:15" s="5" customFormat="1" x14ac:dyDescent="0.2">
      <c r="A91" s="290"/>
      <c r="B91" s="251"/>
      <c r="C91" s="230"/>
      <c r="D91" s="231"/>
      <c r="E91" s="78">
        <f t="shared" ref="E91:E101" si="34">+D91*B91</f>
        <v>0</v>
      </c>
      <c r="F91" s="239"/>
      <c r="G91" s="91">
        <f t="shared" ref="G91:G97" si="35">+F91*E91</f>
        <v>0</v>
      </c>
      <c r="H91" s="243"/>
      <c r="I91" s="101">
        <f t="shared" ref="I91:I97" si="36">+H91*B91</f>
        <v>0</v>
      </c>
      <c r="J91" s="248"/>
      <c r="K91" s="20">
        <f t="shared" ref="K91:K97" si="37">+J91*B91</f>
        <v>0</v>
      </c>
      <c r="L91" s="21" t="str">
        <f t="shared" ref="L91:L97" si="38">IF(ISBLANK(B91)," ",+M91/B91)</f>
        <v xml:space="preserve"> </v>
      </c>
      <c r="M91" s="287">
        <f t="shared" ref="M91:M97" si="39">+K91+I91+G91</f>
        <v>0</v>
      </c>
      <c r="O91" s="157"/>
    </row>
    <row r="92" spans="1:15" s="5" customFormat="1" x14ac:dyDescent="0.2">
      <c r="A92" s="290"/>
      <c r="B92" s="251"/>
      <c r="C92" s="230"/>
      <c r="D92" s="231"/>
      <c r="E92" s="78">
        <f t="shared" si="34"/>
        <v>0</v>
      </c>
      <c r="F92" s="239"/>
      <c r="G92" s="91">
        <f t="shared" si="35"/>
        <v>0</v>
      </c>
      <c r="H92" s="243"/>
      <c r="I92" s="101">
        <f t="shared" si="36"/>
        <v>0</v>
      </c>
      <c r="J92" s="248"/>
      <c r="K92" s="20">
        <f t="shared" si="37"/>
        <v>0</v>
      </c>
      <c r="L92" s="21" t="str">
        <f t="shared" si="38"/>
        <v xml:space="preserve"> </v>
      </c>
      <c r="M92" s="287">
        <f t="shared" si="39"/>
        <v>0</v>
      </c>
      <c r="O92" s="157"/>
    </row>
    <row r="93" spans="1:15" s="5" customFormat="1" x14ac:dyDescent="0.2">
      <c r="A93" s="290"/>
      <c r="B93" s="251"/>
      <c r="C93" s="230"/>
      <c r="D93" s="231"/>
      <c r="E93" s="78">
        <f t="shared" si="34"/>
        <v>0</v>
      </c>
      <c r="F93" s="239"/>
      <c r="G93" s="91">
        <f t="shared" si="35"/>
        <v>0</v>
      </c>
      <c r="H93" s="243"/>
      <c r="I93" s="101">
        <f t="shared" si="36"/>
        <v>0</v>
      </c>
      <c r="J93" s="248"/>
      <c r="K93" s="20">
        <f t="shared" si="37"/>
        <v>0</v>
      </c>
      <c r="L93" s="21" t="str">
        <f t="shared" si="38"/>
        <v xml:space="preserve"> </v>
      </c>
      <c r="M93" s="287">
        <f t="shared" si="39"/>
        <v>0</v>
      </c>
      <c r="O93" s="157"/>
    </row>
    <row r="94" spans="1:15" s="5" customFormat="1" x14ac:dyDescent="0.2">
      <c r="A94" s="290"/>
      <c r="B94" s="251"/>
      <c r="C94" s="230"/>
      <c r="D94" s="231"/>
      <c r="E94" s="78">
        <f t="shared" si="34"/>
        <v>0</v>
      </c>
      <c r="F94" s="239"/>
      <c r="G94" s="91">
        <f t="shared" si="35"/>
        <v>0</v>
      </c>
      <c r="H94" s="243"/>
      <c r="I94" s="101">
        <f t="shared" si="36"/>
        <v>0</v>
      </c>
      <c r="J94" s="248"/>
      <c r="K94" s="20">
        <f t="shared" si="37"/>
        <v>0</v>
      </c>
      <c r="L94" s="21" t="str">
        <f t="shared" si="38"/>
        <v xml:space="preserve"> </v>
      </c>
      <c r="M94" s="287">
        <f t="shared" si="39"/>
        <v>0</v>
      </c>
      <c r="O94" s="157"/>
    </row>
    <row r="95" spans="1:15" s="5" customFormat="1" x14ac:dyDescent="0.2">
      <c r="A95" s="290"/>
      <c r="B95" s="251"/>
      <c r="C95" s="230"/>
      <c r="D95" s="231"/>
      <c r="E95" s="78">
        <f t="shared" si="34"/>
        <v>0</v>
      </c>
      <c r="F95" s="239"/>
      <c r="G95" s="91">
        <f t="shared" si="35"/>
        <v>0</v>
      </c>
      <c r="H95" s="243"/>
      <c r="I95" s="101">
        <f t="shared" si="36"/>
        <v>0</v>
      </c>
      <c r="J95" s="248"/>
      <c r="K95" s="20">
        <f t="shared" si="37"/>
        <v>0</v>
      </c>
      <c r="L95" s="21" t="str">
        <f t="shared" si="38"/>
        <v xml:space="preserve"> </v>
      </c>
      <c r="M95" s="287">
        <f t="shared" si="39"/>
        <v>0</v>
      </c>
      <c r="O95" s="157"/>
    </row>
    <row r="96" spans="1:15" s="5" customFormat="1" x14ac:dyDescent="0.2">
      <c r="A96" s="290"/>
      <c r="B96" s="251"/>
      <c r="C96" s="230"/>
      <c r="D96" s="231"/>
      <c r="E96" s="78">
        <f t="shared" si="34"/>
        <v>0</v>
      </c>
      <c r="F96" s="239"/>
      <c r="G96" s="91">
        <f t="shared" si="35"/>
        <v>0</v>
      </c>
      <c r="H96" s="243"/>
      <c r="I96" s="101">
        <f t="shared" si="36"/>
        <v>0</v>
      </c>
      <c r="J96" s="248"/>
      <c r="K96" s="20">
        <f t="shared" si="37"/>
        <v>0</v>
      </c>
      <c r="L96" s="21" t="str">
        <f t="shared" si="38"/>
        <v xml:space="preserve"> </v>
      </c>
      <c r="M96" s="287">
        <f t="shared" si="39"/>
        <v>0</v>
      </c>
      <c r="O96" s="157"/>
    </row>
    <row r="97" spans="1:15" s="5" customFormat="1" x14ac:dyDescent="0.2">
      <c r="A97" s="290"/>
      <c r="B97" s="251"/>
      <c r="C97" s="230"/>
      <c r="D97" s="231"/>
      <c r="E97" s="78">
        <f t="shared" si="34"/>
        <v>0</v>
      </c>
      <c r="F97" s="239"/>
      <c r="G97" s="91">
        <f t="shared" si="35"/>
        <v>0</v>
      </c>
      <c r="H97" s="243"/>
      <c r="I97" s="101">
        <f t="shared" si="36"/>
        <v>0</v>
      </c>
      <c r="J97" s="248"/>
      <c r="K97" s="20">
        <f t="shared" si="37"/>
        <v>0</v>
      </c>
      <c r="L97" s="21" t="str">
        <f t="shared" si="38"/>
        <v xml:space="preserve"> </v>
      </c>
      <c r="M97" s="287">
        <f t="shared" si="39"/>
        <v>0</v>
      </c>
      <c r="O97" s="157"/>
    </row>
    <row r="98" spans="1:15" s="5" customFormat="1" x14ac:dyDescent="0.2">
      <c r="A98" s="290"/>
      <c r="B98" s="251"/>
      <c r="C98" s="230"/>
      <c r="D98" s="231"/>
      <c r="E98" s="78">
        <f t="shared" si="34"/>
        <v>0</v>
      </c>
      <c r="F98" s="239"/>
      <c r="G98" s="91">
        <f>+F98*E98</f>
        <v>0</v>
      </c>
      <c r="H98" s="243"/>
      <c r="I98" s="101">
        <f>+H98*B98</f>
        <v>0</v>
      </c>
      <c r="J98" s="248"/>
      <c r="K98" s="20">
        <f>+J98*B98</f>
        <v>0</v>
      </c>
      <c r="L98" s="21" t="str">
        <f>IF(ISBLANK(B98)," ",+M98/B98)</f>
        <v xml:space="preserve"> </v>
      </c>
      <c r="M98" s="287">
        <f>+K98+I98+G98</f>
        <v>0</v>
      </c>
      <c r="O98" s="157"/>
    </row>
    <row r="99" spans="1:15" s="5" customFormat="1" ht="12" customHeight="1" x14ac:dyDescent="0.2">
      <c r="A99" s="290"/>
      <c r="B99" s="251"/>
      <c r="C99" s="230"/>
      <c r="D99" s="231"/>
      <c r="E99" s="78">
        <f t="shared" si="34"/>
        <v>0</v>
      </c>
      <c r="F99" s="239"/>
      <c r="G99" s="91">
        <f>+F99*E99</f>
        <v>0</v>
      </c>
      <c r="H99" s="245"/>
      <c r="I99" s="101">
        <f>+H99*B99</f>
        <v>0</v>
      </c>
      <c r="J99" s="248"/>
      <c r="K99" s="20">
        <f>+J99*B99</f>
        <v>0</v>
      </c>
      <c r="L99" s="21" t="str">
        <f>IF(ISBLANK(B99)," ",+M99/B99)</f>
        <v xml:space="preserve"> </v>
      </c>
      <c r="M99" s="287">
        <f>+K99+I99+G99</f>
        <v>0</v>
      </c>
      <c r="O99" s="157"/>
    </row>
    <row r="100" spans="1:15" s="5" customFormat="1" x14ac:dyDescent="0.2">
      <c r="A100" s="290"/>
      <c r="B100" s="251"/>
      <c r="C100" s="230"/>
      <c r="D100" s="231"/>
      <c r="E100" s="78">
        <f t="shared" si="34"/>
        <v>0</v>
      </c>
      <c r="F100" s="239"/>
      <c r="G100" s="91">
        <f>+F100*E100</f>
        <v>0</v>
      </c>
      <c r="H100" s="245"/>
      <c r="I100" s="101">
        <f>+H100*B100</f>
        <v>0</v>
      </c>
      <c r="J100" s="248"/>
      <c r="K100" s="20">
        <f>+J100*B100</f>
        <v>0</v>
      </c>
      <c r="L100" s="21" t="str">
        <f t="shared" ref="L100:L112" si="40">IF(ISBLANK(B100)," ",+M100/B100)</f>
        <v xml:space="preserve"> </v>
      </c>
      <c r="M100" s="287">
        <f t="shared" ref="M100:M111" si="41">+K100+I100+G100</f>
        <v>0</v>
      </c>
      <c r="O100" s="157"/>
    </row>
    <row r="101" spans="1:15" s="5" customFormat="1" x14ac:dyDescent="0.2">
      <c r="A101" s="290"/>
      <c r="B101" s="251"/>
      <c r="C101" s="230"/>
      <c r="D101" s="231"/>
      <c r="E101" s="78">
        <f t="shared" si="34"/>
        <v>0</v>
      </c>
      <c r="F101" s="239"/>
      <c r="G101" s="91">
        <f>+F101*E101</f>
        <v>0</v>
      </c>
      <c r="H101" s="253"/>
      <c r="I101" s="101">
        <f>+H101*B101</f>
        <v>0</v>
      </c>
      <c r="J101" s="248"/>
      <c r="K101" s="20">
        <f>+J101*B101</f>
        <v>0</v>
      </c>
      <c r="L101" s="21" t="str">
        <f t="shared" si="40"/>
        <v xml:space="preserve"> </v>
      </c>
      <c r="M101" s="287">
        <f t="shared" si="41"/>
        <v>0</v>
      </c>
      <c r="O101" s="157"/>
    </row>
    <row r="102" spans="1:15" s="5" customFormat="1" x14ac:dyDescent="0.2">
      <c r="A102" s="292" t="s">
        <v>41</v>
      </c>
      <c r="B102" s="121"/>
      <c r="C102" s="53"/>
      <c r="D102" s="54"/>
      <c r="E102" s="82"/>
      <c r="F102" s="55"/>
      <c r="G102" s="95"/>
      <c r="H102" s="56"/>
      <c r="I102" s="105"/>
      <c r="J102" s="58"/>
      <c r="K102" s="57"/>
      <c r="L102" s="58"/>
      <c r="M102" s="293">
        <f t="shared" si="41"/>
        <v>0</v>
      </c>
      <c r="O102" s="157"/>
    </row>
    <row r="103" spans="1:15" s="5" customFormat="1" x14ac:dyDescent="0.2">
      <c r="A103" s="290"/>
      <c r="B103" s="251"/>
      <c r="C103" s="230"/>
      <c r="D103" s="231"/>
      <c r="E103" s="78">
        <f t="shared" ref="E103:E108" si="42">+D103*B103</f>
        <v>0</v>
      </c>
      <c r="F103" s="239"/>
      <c r="G103" s="91">
        <f t="shared" ref="G103:G108" si="43">+F103*E103</f>
        <v>0</v>
      </c>
      <c r="H103" s="243"/>
      <c r="I103" s="101">
        <f t="shared" ref="I103:I108" si="44">+H103*B103</f>
        <v>0</v>
      </c>
      <c r="J103" s="248"/>
      <c r="K103" s="20">
        <f t="shared" ref="K103:K108" si="45">+J103*B103</f>
        <v>0</v>
      </c>
      <c r="L103" s="21" t="str">
        <f t="shared" ref="L103:L108" si="46">IF(ISBLANK(B103)," ",+M103/B103)</f>
        <v xml:space="preserve"> </v>
      </c>
      <c r="M103" s="287">
        <f t="shared" si="41"/>
        <v>0</v>
      </c>
      <c r="O103" s="157"/>
    </row>
    <row r="104" spans="1:15" s="5" customFormat="1" x14ac:dyDescent="0.2">
      <c r="A104" s="290"/>
      <c r="B104" s="251"/>
      <c r="C104" s="230"/>
      <c r="D104" s="231"/>
      <c r="E104" s="78">
        <f t="shared" si="42"/>
        <v>0</v>
      </c>
      <c r="F104" s="239"/>
      <c r="G104" s="91">
        <f t="shared" si="43"/>
        <v>0</v>
      </c>
      <c r="H104" s="243"/>
      <c r="I104" s="101">
        <f t="shared" si="44"/>
        <v>0</v>
      </c>
      <c r="J104" s="248"/>
      <c r="K104" s="20">
        <f t="shared" si="45"/>
        <v>0</v>
      </c>
      <c r="L104" s="21" t="str">
        <f t="shared" si="46"/>
        <v xml:space="preserve"> </v>
      </c>
      <c r="M104" s="287">
        <f t="shared" si="41"/>
        <v>0</v>
      </c>
      <c r="O104" s="157"/>
    </row>
    <row r="105" spans="1:15" s="5" customFormat="1" x14ac:dyDescent="0.2">
      <c r="A105" s="290"/>
      <c r="B105" s="251"/>
      <c r="C105" s="230"/>
      <c r="D105" s="231"/>
      <c r="E105" s="78">
        <f t="shared" si="42"/>
        <v>0</v>
      </c>
      <c r="F105" s="239"/>
      <c r="G105" s="91">
        <f t="shared" si="43"/>
        <v>0</v>
      </c>
      <c r="H105" s="243"/>
      <c r="I105" s="101">
        <f t="shared" si="44"/>
        <v>0</v>
      </c>
      <c r="J105" s="248"/>
      <c r="K105" s="20">
        <f t="shared" si="45"/>
        <v>0</v>
      </c>
      <c r="L105" s="21" t="str">
        <f t="shared" si="46"/>
        <v xml:space="preserve"> </v>
      </c>
      <c r="M105" s="287">
        <f t="shared" si="41"/>
        <v>0</v>
      </c>
      <c r="O105" s="157"/>
    </row>
    <row r="106" spans="1:15" s="5" customFormat="1" x14ac:dyDescent="0.2">
      <c r="A106" s="290"/>
      <c r="B106" s="251"/>
      <c r="C106" s="230"/>
      <c r="D106" s="231"/>
      <c r="E106" s="78">
        <f t="shared" si="42"/>
        <v>0</v>
      </c>
      <c r="F106" s="239"/>
      <c r="G106" s="91">
        <f t="shared" si="43"/>
        <v>0</v>
      </c>
      <c r="H106" s="243"/>
      <c r="I106" s="101">
        <f t="shared" si="44"/>
        <v>0</v>
      </c>
      <c r="J106" s="248"/>
      <c r="K106" s="20">
        <f t="shared" si="45"/>
        <v>0</v>
      </c>
      <c r="L106" s="21" t="str">
        <f t="shared" si="46"/>
        <v xml:space="preserve"> </v>
      </c>
      <c r="M106" s="287">
        <f t="shared" si="41"/>
        <v>0</v>
      </c>
      <c r="O106" s="157"/>
    </row>
    <row r="107" spans="1:15" s="5" customFormat="1" x14ac:dyDescent="0.2">
      <c r="A107" s="290"/>
      <c r="B107" s="251"/>
      <c r="C107" s="230"/>
      <c r="D107" s="231"/>
      <c r="E107" s="78">
        <f t="shared" si="42"/>
        <v>0</v>
      </c>
      <c r="F107" s="239"/>
      <c r="G107" s="91">
        <f t="shared" si="43"/>
        <v>0</v>
      </c>
      <c r="H107" s="243"/>
      <c r="I107" s="101">
        <f t="shared" si="44"/>
        <v>0</v>
      </c>
      <c r="J107" s="248"/>
      <c r="K107" s="20">
        <f t="shared" si="45"/>
        <v>0</v>
      </c>
      <c r="L107" s="21" t="str">
        <f t="shared" si="46"/>
        <v xml:space="preserve"> </v>
      </c>
      <c r="M107" s="287">
        <f t="shared" si="41"/>
        <v>0</v>
      </c>
      <c r="O107" s="157"/>
    </row>
    <row r="108" spans="1:15" s="5" customFormat="1" x14ac:dyDescent="0.2">
      <c r="A108" s="290"/>
      <c r="B108" s="251"/>
      <c r="C108" s="230"/>
      <c r="D108" s="231"/>
      <c r="E108" s="78">
        <f t="shared" si="42"/>
        <v>0</v>
      </c>
      <c r="F108" s="239"/>
      <c r="G108" s="91">
        <f t="shared" si="43"/>
        <v>0</v>
      </c>
      <c r="H108" s="243"/>
      <c r="I108" s="101">
        <f t="shared" si="44"/>
        <v>0</v>
      </c>
      <c r="J108" s="248"/>
      <c r="K108" s="20">
        <f t="shared" si="45"/>
        <v>0</v>
      </c>
      <c r="L108" s="21" t="str">
        <f t="shared" si="46"/>
        <v xml:space="preserve"> </v>
      </c>
      <c r="M108" s="287">
        <f t="shared" si="41"/>
        <v>0</v>
      </c>
      <c r="O108" s="157"/>
    </row>
    <row r="109" spans="1:15" s="5" customFormat="1" x14ac:dyDescent="0.2">
      <c r="A109" s="316"/>
      <c r="B109" s="229"/>
      <c r="C109" s="230"/>
      <c r="D109" s="231"/>
      <c r="E109" s="78">
        <f>+D109*B109</f>
        <v>0</v>
      </c>
      <c r="F109" s="239"/>
      <c r="G109" s="91">
        <f>+F109*E109</f>
        <v>0</v>
      </c>
      <c r="H109" s="243"/>
      <c r="I109" s="101">
        <f>+H109*B109</f>
        <v>0</v>
      </c>
      <c r="J109" s="248"/>
      <c r="K109" s="20">
        <f>+J109*B109</f>
        <v>0</v>
      </c>
      <c r="L109" s="21" t="str">
        <f t="shared" si="40"/>
        <v xml:space="preserve"> </v>
      </c>
      <c r="M109" s="287">
        <f t="shared" si="41"/>
        <v>0</v>
      </c>
      <c r="O109" s="157"/>
    </row>
    <row r="110" spans="1:15" s="5" customFormat="1" x14ac:dyDescent="0.2">
      <c r="A110" s="317"/>
      <c r="B110" s="229"/>
      <c r="C110" s="230"/>
      <c r="D110" s="231"/>
      <c r="E110" s="78">
        <f>+D110*B110</f>
        <v>0</v>
      </c>
      <c r="F110" s="239"/>
      <c r="G110" s="91">
        <f>+F110*E110</f>
        <v>0</v>
      </c>
      <c r="H110" s="243"/>
      <c r="I110" s="101">
        <f>+H110*B110</f>
        <v>0</v>
      </c>
      <c r="J110" s="248"/>
      <c r="K110" s="20">
        <f>+J110*B110</f>
        <v>0</v>
      </c>
      <c r="L110" s="21" t="str">
        <f t="shared" si="40"/>
        <v xml:space="preserve"> </v>
      </c>
      <c r="M110" s="287">
        <f t="shared" si="41"/>
        <v>0</v>
      </c>
      <c r="O110" s="157"/>
    </row>
    <row r="111" spans="1:15" s="5" customFormat="1" x14ac:dyDescent="0.2">
      <c r="A111" s="290"/>
      <c r="B111" s="229"/>
      <c r="C111" s="230"/>
      <c r="D111" s="231"/>
      <c r="E111" s="78">
        <f>+D111*B111</f>
        <v>0</v>
      </c>
      <c r="F111" s="239"/>
      <c r="G111" s="91">
        <f>+F111*E111</f>
        <v>0</v>
      </c>
      <c r="H111" s="243"/>
      <c r="I111" s="101">
        <f>+H111*B111</f>
        <v>0</v>
      </c>
      <c r="J111" s="248"/>
      <c r="K111" s="20">
        <f>+J111*B111</f>
        <v>0</v>
      </c>
      <c r="L111" s="21" t="str">
        <f t="shared" si="40"/>
        <v xml:space="preserve"> </v>
      </c>
      <c r="M111" s="287">
        <f t="shared" si="41"/>
        <v>0</v>
      </c>
      <c r="O111" s="157"/>
    </row>
    <row r="112" spans="1:15" s="5" customFormat="1" x14ac:dyDescent="0.2">
      <c r="A112" s="297"/>
      <c r="B112" s="235"/>
      <c r="C112" s="236"/>
      <c r="D112" s="237"/>
      <c r="E112" s="83">
        <f>+D112*B112</f>
        <v>0</v>
      </c>
      <c r="F112" s="241"/>
      <c r="G112" s="96">
        <f>+F112*E112</f>
        <v>0</v>
      </c>
      <c r="H112" s="246"/>
      <c r="I112" s="106">
        <f>+H112*B112</f>
        <v>0</v>
      </c>
      <c r="J112" s="250"/>
      <c r="K112" s="33">
        <f>+J112*B112</f>
        <v>0</v>
      </c>
      <c r="L112" s="34" t="str">
        <f t="shared" si="40"/>
        <v xml:space="preserve"> </v>
      </c>
      <c r="M112" s="298">
        <f>+K112+I112+G112</f>
        <v>0</v>
      </c>
      <c r="O112" s="157"/>
    </row>
    <row r="113" spans="1:16" s="5" customFormat="1" x14ac:dyDescent="0.2">
      <c r="A113" s="299" t="s">
        <v>15</v>
      </c>
      <c r="B113" s="123"/>
      <c r="C113" s="59"/>
      <c r="D113" s="60"/>
      <c r="E113" s="84"/>
      <c r="F113" s="61"/>
      <c r="G113" s="97">
        <f>SUM(G73:G112)</f>
        <v>0</v>
      </c>
      <c r="H113" s="62"/>
      <c r="I113" s="97">
        <f>SUM(I73:I112)</f>
        <v>0</v>
      </c>
      <c r="J113" s="64"/>
      <c r="K113" s="97">
        <f>SUM(K73:K112)</f>
        <v>0</v>
      </c>
      <c r="L113" s="64"/>
      <c r="M113" s="318">
        <f>SUM(M73:M112)</f>
        <v>0</v>
      </c>
      <c r="O113" s="157">
        <f>K113+I113+G113</f>
        <v>0</v>
      </c>
      <c r="P113" s="5" t="b">
        <f>M113=O113</f>
        <v>1</v>
      </c>
    </row>
    <row r="114" spans="1:16" s="5" customFormat="1" x14ac:dyDescent="0.2">
      <c r="A114" s="301" t="s">
        <v>86</v>
      </c>
      <c r="B114" s="117"/>
      <c r="C114" s="346" t="str">
        <f>Summary!$E$36&amp;"%"</f>
        <v>0%</v>
      </c>
      <c r="D114" s="17"/>
      <c r="E114" s="78"/>
      <c r="F114" s="18"/>
      <c r="G114" s="132"/>
      <c r="H114" s="133"/>
      <c r="I114" s="134">
        <f>I113*C114</f>
        <v>0</v>
      </c>
      <c r="J114" s="133"/>
      <c r="K114" s="135">
        <f>K113*C114</f>
        <v>0</v>
      </c>
      <c r="L114" s="35" t="str">
        <f>IF(ISBLANK(B114)," ",+M114/B114)</f>
        <v xml:space="preserve"> </v>
      </c>
      <c r="M114" s="287">
        <f>K114+I114</f>
        <v>0</v>
      </c>
      <c r="O114" s="157">
        <f>K114+I114+G114</f>
        <v>0</v>
      </c>
      <c r="P114" s="5" t="b">
        <f>M114=O114</f>
        <v>1</v>
      </c>
    </row>
    <row r="115" spans="1:16" s="5" customFormat="1" x14ac:dyDescent="0.2">
      <c r="A115" s="302" t="s">
        <v>15</v>
      </c>
      <c r="B115" s="124"/>
      <c r="C115" s="36"/>
      <c r="D115" s="37"/>
      <c r="E115" s="85"/>
      <c r="F115" s="38"/>
      <c r="G115" s="132">
        <f>SUM(G113:G114)</f>
        <v>0</v>
      </c>
      <c r="H115" s="133"/>
      <c r="I115" s="134">
        <f>SUM(I113:I114)</f>
        <v>0</v>
      </c>
      <c r="J115" s="133"/>
      <c r="K115" s="135">
        <f>SUM(K113:K114)</f>
        <v>0</v>
      </c>
      <c r="L115" s="35" t="str">
        <f>IF(ISBLANK(B115)," ",+M115/B115)</f>
        <v xml:space="preserve"> </v>
      </c>
      <c r="M115" s="303">
        <f>SUM(M113:M114)</f>
        <v>0</v>
      </c>
      <c r="O115" s="157">
        <f>K115+I115+G115</f>
        <v>0</v>
      </c>
      <c r="P115" s="5" t="b">
        <f>M115=O115</f>
        <v>1</v>
      </c>
    </row>
    <row r="116" spans="1:16" s="5" customFormat="1" x14ac:dyDescent="0.2">
      <c r="A116" s="301" t="s">
        <v>49</v>
      </c>
      <c r="B116" s="117"/>
      <c r="C116" s="44">
        <f>IF(M115&lt;0,8%,15%)</f>
        <v>0.15</v>
      </c>
      <c r="D116" s="17"/>
      <c r="E116" s="78"/>
      <c r="F116" s="18"/>
      <c r="G116" s="134">
        <f>G115*C116</f>
        <v>0</v>
      </c>
      <c r="H116" s="133"/>
      <c r="I116" s="134">
        <f>I115*C116</f>
        <v>0</v>
      </c>
      <c r="J116" s="133"/>
      <c r="K116" s="135">
        <f>K115*C116</f>
        <v>0</v>
      </c>
      <c r="L116" s="21" t="str">
        <f>IF(ISBLANK(B116)," ",+M116/B116)</f>
        <v xml:space="preserve"> </v>
      </c>
      <c r="M116" s="287">
        <f>K116+I116+G116</f>
        <v>0</v>
      </c>
      <c r="O116" s="157">
        <f>K116+I116+G116</f>
        <v>0</v>
      </c>
      <c r="P116" s="5" t="b">
        <f>M116=O116</f>
        <v>1</v>
      </c>
    </row>
    <row r="117" spans="1:16" s="5" customFormat="1" x14ac:dyDescent="0.2">
      <c r="A117" s="302" t="s">
        <v>15</v>
      </c>
      <c r="B117" s="124"/>
      <c r="C117" s="36"/>
      <c r="D117" s="37"/>
      <c r="E117" s="85"/>
      <c r="F117" s="38"/>
      <c r="G117" s="132">
        <f>SUM(G115:G116)</f>
        <v>0</v>
      </c>
      <c r="H117" s="133"/>
      <c r="I117" s="134">
        <f>SUM(I115:I116)</f>
        <v>0</v>
      </c>
      <c r="J117" s="133"/>
      <c r="K117" s="135">
        <f>SUM(K115:K116)</f>
        <v>0</v>
      </c>
      <c r="L117" s="35" t="str">
        <f>IF(ISBLANK(B117)," ",+M117/B117)</f>
        <v xml:space="preserve"> </v>
      </c>
      <c r="M117" s="303">
        <f>SUM(M115:M116)</f>
        <v>0</v>
      </c>
      <c r="O117" s="157"/>
    </row>
    <row r="118" spans="1:16" s="5" customFormat="1" ht="12.75" customHeight="1" x14ac:dyDescent="0.2">
      <c r="A118" s="304" t="s">
        <v>58</v>
      </c>
      <c r="B118" s="117"/>
      <c r="C118" s="16"/>
      <c r="D118" s="17"/>
      <c r="E118" s="78"/>
      <c r="F118" s="18"/>
      <c r="G118" s="158" t="s">
        <v>57</v>
      </c>
      <c r="H118" s="159"/>
      <c r="I118" s="160" t="s">
        <v>57</v>
      </c>
      <c r="J118" s="159"/>
      <c r="K118" s="161" t="s">
        <v>57</v>
      </c>
      <c r="L118" s="21" t="str">
        <f>IF(ISBLANK(B118)," ",+M118/B118)</f>
        <v xml:space="preserve"> </v>
      </c>
      <c r="M118" s="319" t="s">
        <v>57</v>
      </c>
      <c r="O118" s="157"/>
    </row>
    <row r="119" spans="1:16" s="4" customFormat="1" ht="12.75" customHeight="1" x14ac:dyDescent="0.2">
      <c r="A119" s="320" t="s">
        <v>59</v>
      </c>
      <c r="B119" s="122"/>
      <c r="C119" s="183">
        <v>0.05</v>
      </c>
      <c r="D119" s="30"/>
      <c r="E119" s="83"/>
      <c r="F119" s="31"/>
      <c r="G119" s="139">
        <f>(G69+G39)*$C$119</f>
        <v>0</v>
      </c>
      <c r="H119" s="140"/>
      <c r="I119" s="141">
        <f>(I69+I39)*$C$119</f>
        <v>0</v>
      </c>
      <c r="J119" s="140"/>
      <c r="K119" s="184">
        <f>(K69+K39)*$C$119</f>
        <v>0</v>
      </c>
      <c r="L119" s="34"/>
      <c r="M119" s="305">
        <f>K119+I119+G119</f>
        <v>0</v>
      </c>
      <c r="O119" s="157">
        <f>K119+I119+G119</f>
        <v>0</v>
      </c>
      <c r="P119" s="5" t="b">
        <f>M119=O119</f>
        <v>1</v>
      </c>
    </row>
    <row r="120" spans="1:16" s="5" customFormat="1" ht="13.5" thickBot="1" x14ac:dyDescent="0.25">
      <c r="A120" s="321" t="str">
        <f>"SUB TOTAL COST -  "&amp;A72</f>
        <v>SUB TOTAL COST -  Subcontractor 1</v>
      </c>
      <c r="B120" s="178"/>
      <c r="C120" s="179"/>
      <c r="D120" s="180"/>
      <c r="E120" s="181"/>
      <c r="F120" s="182"/>
      <c r="G120" s="172">
        <f>SUM(G117:G119)</f>
        <v>0</v>
      </c>
      <c r="H120" s="173"/>
      <c r="I120" s="174">
        <f>SUM(I117:I119)</f>
        <v>0</v>
      </c>
      <c r="J120" s="175"/>
      <c r="K120" s="176">
        <f>SUM(K117:K119)</f>
        <v>0</v>
      </c>
      <c r="L120" s="177"/>
      <c r="M120" s="322">
        <f>SUM(M117:M119)</f>
        <v>0</v>
      </c>
      <c r="O120" s="157">
        <f>K120+I120+G120</f>
        <v>0</v>
      </c>
      <c r="P120" s="5" t="b">
        <f>M120=O120</f>
        <v>1</v>
      </c>
    </row>
    <row r="121" spans="1:16" s="5" customFormat="1" ht="12" customHeight="1" outlineLevel="1" x14ac:dyDescent="0.2">
      <c r="A121" s="323"/>
      <c r="B121" s="265"/>
      <c r="C121" s="266"/>
      <c r="D121" s="267"/>
      <c r="E121" s="268"/>
      <c r="F121" s="269"/>
      <c r="G121" s="273"/>
      <c r="H121" s="274"/>
      <c r="I121" s="273"/>
      <c r="J121" s="275"/>
      <c r="K121" s="276"/>
      <c r="L121" s="269"/>
      <c r="M121" s="324"/>
      <c r="O121" s="157"/>
    </row>
    <row r="122" spans="1:16" s="5" customFormat="1" ht="12" customHeight="1" outlineLevel="1" x14ac:dyDescent="0.2">
      <c r="A122" s="284" t="s">
        <v>72</v>
      </c>
      <c r="B122" s="116"/>
      <c r="C122" s="71"/>
      <c r="D122" s="70"/>
      <c r="E122" s="77"/>
      <c r="F122" s="72"/>
      <c r="G122" s="90"/>
      <c r="H122" s="74"/>
      <c r="I122" s="90"/>
      <c r="J122" s="72"/>
      <c r="K122" s="73"/>
      <c r="L122" s="72"/>
      <c r="M122" s="285"/>
      <c r="O122" s="157"/>
    </row>
    <row r="123" spans="1:16" s="5" customFormat="1" ht="12" customHeight="1" outlineLevel="1" x14ac:dyDescent="0.2">
      <c r="A123" s="286" t="s">
        <v>84</v>
      </c>
      <c r="B123" s="117"/>
      <c r="C123" s="16"/>
      <c r="D123" s="17"/>
      <c r="E123" s="78"/>
      <c r="F123" s="18"/>
      <c r="G123" s="91"/>
      <c r="H123" s="19"/>
      <c r="I123" s="101"/>
      <c r="J123" s="21"/>
      <c r="K123" s="20"/>
      <c r="L123" s="21"/>
      <c r="M123" s="287"/>
      <c r="O123" s="157"/>
    </row>
    <row r="124" spans="1:16" s="5" customFormat="1" ht="12" customHeight="1" outlineLevel="1" x14ac:dyDescent="0.2">
      <c r="A124" s="288" t="s">
        <v>16</v>
      </c>
      <c r="B124" s="118"/>
      <c r="C124" s="47"/>
      <c r="D124" s="48"/>
      <c r="E124" s="79">
        <f t="shared" ref="E124:E130" si="47">+D124*B124</f>
        <v>0</v>
      </c>
      <c r="F124" s="49"/>
      <c r="G124" s="92">
        <f t="shared" ref="G124:G130" si="48">+F124*E124</f>
        <v>0</v>
      </c>
      <c r="H124" s="50"/>
      <c r="I124" s="102">
        <f t="shared" ref="I124:I130" si="49">+H124*B124</f>
        <v>0</v>
      </c>
      <c r="J124" s="52"/>
      <c r="K124" s="51">
        <f t="shared" ref="K124:K130" si="50">+J124*B124</f>
        <v>0</v>
      </c>
      <c r="L124" s="52" t="str">
        <f t="shared" ref="L124:L130" si="51">IF(ISBLANK(B124)," ",+M124/B124)</f>
        <v xml:space="preserve"> </v>
      </c>
      <c r="M124" s="289">
        <f t="shared" ref="M124:M130" si="52">+K124+I124+G124</f>
        <v>0</v>
      </c>
      <c r="O124" s="157"/>
    </row>
    <row r="125" spans="1:16" s="5" customFormat="1" ht="12" customHeight="1" outlineLevel="1" x14ac:dyDescent="0.2">
      <c r="A125" s="290"/>
      <c r="B125" s="226"/>
      <c r="C125" s="227"/>
      <c r="D125" s="228"/>
      <c r="E125" s="80">
        <f t="shared" si="47"/>
        <v>0</v>
      </c>
      <c r="F125" s="238"/>
      <c r="G125" s="93">
        <f t="shared" si="48"/>
        <v>0</v>
      </c>
      <c r="H125" s="242"/>
      <c r="I125" s="103">
        <f t="shared" si="49"/>
        <v>0</v>
      </c>
      <c r="J125" s="247"/>
      <c r="K125" s="14">
        <f t="shared" si="50"/>
        <v>0</v>
      </c>
      <c r="L125" s="247" t="str">
        <f t="shared" si="51"/>
        <v xml:space="preserve"> </v>
      </c>
      <c r="M125" s="295">
        <f t="shared" si="52"/>
        <v>0</v>
      </c>
      <c r="O125" s="157"/>
    </row>
    <row r="126" spans="1:16" s="5" customFormat="1" ht="12" customHeight="1" outlineLevel="1" x14ac:dyDescent="0.2">
      <c r="A126" s="290"/>
      <c r="B126" s="229"/>
      <c r="C126" s="230"/>
      <c r="D126" s="231"/>
      <c r="E126" s="78">
        <f t="shared" si="47"/>
        <v>0</v>
      </c>
      <c r="F126" s="239"/>
      <c r="G126" s="91">
        <f t="shared" si="48"/>
        <v>0</v>
      </c>
      <c r="H126" s="243"/>
      <c r="I126" s="101">
        <f t="shared" si="49"/>
        <v>0</v>
      </c>
      <c r="J126" s="248"/>
      <c r="K126" s="20">
        <f t="shared" si="50"/>
        <v>0</v>
      </c>
      <c r="L126" s="248" t="str">
        <f t="shared" si="51"/>
        <v xml:space="preserve"> </v>
      </c>
      <c r="M126" s="287">
        <f t="shared" si="52"/>
        <v>0</v>
      </c>
      <c r="O126" s="157"/>
    </row>
    <row r="127" spans="1:16" s="5" customFormat="1" ht="12" customHeight="1" outlineLevel="1" x14ac:dyDescent="0.2">
      <c r="A127" s="290"/>
      <c r="B127" s="229"/>
      <c r="C127" s="230"/>
      <c r="D127" s="231"/>
      <c r="E127" s="78">
        <f t="shared" si="47"/>
        <v>0</v>
      </c>
      <c r="F127" s="239"/>
      <c r="G127" s="91">
        <f t="shared" si="48"/>
        <v>0</v>
      </c>
      <c r="H127" s="243"/>
      <c r="I127" s="101">
        <f t="shared" si="49"/>
        <v>0</v>
      </c>
      <c r="J127" s="248"/>
      <c r="K127" s="20">
        <f t="shared" si="50"/>
        <v>0</v>
      </c>
      <c r="L127" s="248" t="str">
        <f t="shared" si="51"/>
        <v xml:space="preserve"> </v>
      </c>
      <c r="M127" s="287">
        <f t="shared" si="52"/>
        <v>0</v>
      </c>
      <c r="O127" s="157"/>
    </row>
    <row r="128" spans="1:16" s="5" customFormat="1" ht="12" customHeight="1" outlineLevel="1" x14ac:dyDescent="0.2">
      <c r="A128" s="290"/>
      <c r="B128" s="229"/>
      <c r="C128" s="230"/>
      <c r="D128" s="231"/>
      <c r="E128" s="78">
        <f t="shared" si="47"/>
        <v>0</v>
      </c>
      <c r="F128" s="239"/>
      <c r="G128" s="91">
        <f t="shared" si="48"/>
        <v>0</v>
      </c>
      <c r="H128" s="243"/>
      <c r="I128" s="101">
        <f t="shared" si="49"/>
        <v>0</v>
      </c>
      <c r="J128" s="248"/>
      <c r="K128" s="20">
        <f t="shared" si="50"/>
        <v>0</v>
      </c>
      <c r="L128" s="248" t="str">
        <f t="shared" si="51"/>
        <v xml:space="preserve"> </v>
      </c>
      <c r="M128" s="287">
        <f t="shared" si="52"/>
        <v>0</v>
      </c>
      <c r="O128" s="157"/>
    </row>
    <row r="129" spans="1:15" s="5" customFormat="1" ht="12" customHeight="1" outlineLevel="1" x14ac:dyDescent="0.2">
      <c r="A129" s="290"/>
      <c r="B129" s="229"/>
      <c r="C129" s="230"/>
      <c r="D129" s="231"/>
      <c r="E129" s="78">
        <f t="shared" si="47"/>
        <v>0</v>
      </c>
      <c r="F129" s="239"/>
      <c r="G129" s="91">
        <f t="shared" si="48"/>
        <v>0</v>
      </c>
      <c r="H129" s="243"/>
      <c r="I129" s="101">
        <f t="shared" si="49"/>
        <v>0</v>
      </c>
      <c r="J129" s="248"/>
      <c r="K129" s="20">
        <f t="shared" si="50"/>
        <v>0</v>
      </c>
      <c r="L129" s="248" t="str">
        <f t="shared" si="51"/>
        <v xml:space="preserve"> </v>
      </c>
      <c r="M129" s="287">
        <f t="shared" si="52"/>
        <v>0</v>
      </c>
      <c r="O129" s="157"/>
    </row>
    <row r="130" spans="1:15" s="5" customFormat="1" ht="12" customHeight="1" outlineLevel="1" x14ac:dyDescent="0.2">
      <c r="A130" s="290"/>
      <c r="B130" s="232"/>
      <c r="C130" s="233"/>
      <c r="D130" s="234"/>
      <c r="E130" s="81">
        <f t="shared" si="47"/>
        <v>0</v>
      </c>
      <c r="F130" s="240"/>
      <c r="G130" s="94">
        <f t="shared" si="48"/>
        <v>0</v>
      </c>
      <c r="H130" s="244"/>
      <c r="I130" s="104">
        <f t="shared" si="49"/>
        <v>0</v>
      </c>
      <c r="J130" s="249"/>
      <c r="K130" s="26">
        <f t="shared" si="50"/>
        <v>0</v>
      </c>
      <c r="L130" s="249" t="str">
        <f t="shared" si="51"/>
        <v xml:space="preserve"> </v>
      </c>
      <c r="M130" s="291">
        <f t="shared" si="52"/>
        <v>0</v>
      </c>
      <c r="O130" s="157"/>
    </row>
    <row r="131" spans="1:15" s="5" customFormat="1" ht="12" customHeight="1" outlineLevel="1" x14ac:dyDescent="0.2">
      <c r="A131" s="292" t="s">
        <v>17</v>
      </c>
      <c r="B131" s="121"/>
      <c r="C131" s="53"/>
      <c r="D131" s="54"/>
      <c r="E131" s="82"/>
      <c r="F131" s="55"/>
      <c r="G131" s="95"/>
      <c r="H131" s="56"/>
      <c r="I131" s="105"/>
      <c r="J131" s="58"/>
      <c r="K131" s="57"/>
      <c r="L131" s="58"/>
      <c r="M131" s="293"/>
      <c r="O131" s="157"/>
    </row>
    <row r="132" spans="1:15" s="5" customFormat="1" ht="12" customHeight="1" outlineLevel="1" x14ac:dyDescent="0.2">
      <c r="A132" s="294"/>
      <c r="B132" s="226"/>
      <c r="C132" s="227"/>
      <c r="D132" s="228"/>
      <c r="E132" s="80">
        <f t="shared" ref="E132:E137" si="53">+D132*B132</f>
        <v>0</v>
      </c>
      <c r="F132" s="238"/>
      <c r="G132" s="93">
        <f t="shared" ref="G132:G137" si="54">+F132*E132</f>
        <v>0</v>
      </c>
      <c r="H132" s="242"/>
      <c r="I132" s="103">
        <f t="shared" ref="I132:I137" si="55">+H132*B132</f>
        <v>0</v>
      </c>
      <c r="J132" s="247"/>
      <c r="K132" s="14">
        <f t="shared" ref="K132:K137" si="56">+J132*B132</f>
        <v>0</v>
      </c>
      <c r="L132" s="247" t="str">
        <f t="shared" ref="L132:L137" si="57">IF(ISBLANK(B132)," ",+M132/B132)</f>
        <v xml:space="preserve"> </v>
      </c>
      <c r="M132" s="295">
        <f t="shared" ref="M132:M137" si="58">+K132+I132+G132</f>
        <v>0</v>
      </c>
      <c r="O132" s="157"/>
    </row>
    <row r="133" spans="1:15" s="5" customFormat="1" ht="12" customHeight="1" outlineLevel="1" x14ac:dyDescent="0.2">
      <c r="A133" s="290"/>
      <c r="B133" s="229"/>
      <c r="C133" s="230"/>
      <c r="D133" s="231"/>
      <c r="E133" s="78">
        <f t="shared" si="53"/>
        <v>0</v>
      </c>
      <c r="F133" s="239"/>
      <c r="G133" s="91">
        <f t="shared" si="54"/>
        <v>0</v>
      </c>
      <c r="H133" s="243"/>
      <c r="I133" s="101">
        <f t="shared" si="55"/>
        <v>0</v>
      </c>
      <c r="J133" s="248"/>
      <c r="K133" s="20">
        <f t="shared" si="56"/>
        <v>0</v>
      </c>
      <c r="L133" s="248" t="str">
        <f t="shared" si="57"/>
        <v xml:space="preserve"> </v>
      </c>
      <c r="M133" s="287">
        <f t="shared" si="58"/>
        <v>0</v>
      </c>
      <c r="O133" s="157"/>
    </row>
    <row r="134" spans="1:15" s="5" customFormat="1" ht="12" customHeight="1" outlineLevel="1" x14ac:dyDescent="0.2">
      <c r="A134" s="290"/>
      <c r="B134" s="229"/>
      <c r="C134" s="230"/>
      <c r="D134" s="231"/>
      <c r="E134" s="78">
        <f t="shared" si="53"/>
        <v>0</v>
      </c>
      <c r="F134" s="239"/>
      <c r="G134" s="91">
        <f t="shared" si="54"/>
        <v>0</v>
      </c>
      <c r="H134" s="243"/>
      <c r="I134" s="101">
        <f t="shared" si="55"/>
        <v>0</v>
      </c>
      <c r="J134" s="248"/>
      <c r="K134" s="20">
        <f t="shared" si="56"/>
        <v>0</v>
      </c>
      <c r="L134" s="248" t="str">
        <f t="shared" si="57"/>
        <v xml:space="preserve"> </v>
      </c>
      <c r="M134" s="287">
        <f t="shared" si="58"/>
        <v>0</v>
      </c>
      <c r="O134" s="157"/>
    </row>
    <row r="135" spans="1:15" s="5" customFormat="1" ht="12" customHeight="1" outlineLevel="1" x14ac:dyDescent="0.2">
      <c r="A135" s="290"/>
      <c r="B135" s="229"/>
      <c r="C135" s="230"/>
      <c r="D135" s="231"/>
      <c r="E135" s="78">
        <f t="shared" si="53"/>
        <v>0</v>
      </c>
      <c r="F135" s="239"/>
      <c r="G135" s="91">
        <f t="shared" si="54"/>
        <v>0</v>
      </c>
      <c r="H135" s="243"/>
      <c r="I135" s="101">
        <f t="shared" si="55"/>
        <v>0</v>
      </c>
      <c r="J135" s="248"/>
      <c r="K135" s="20">
        <f t="shared" si="56"/>
        <v>0</v>
      </c>
      <c r="L135" s="248" t="str">
        <f t="shared" si="57"/>
        <v xml:space="preserve"> </v>
      </c>
      <c r="M135" s="287">
        <f t="shared" si="58"/>
        <v>0</v>
      </c>
      <c r="O135" s="157"/>
    </row>
    <row r="136" spans="1:15" s="5" customFormat="1" ht="12" customHeight="1" outlineLevel="1" x14ac:dyDescent="0.2">
      <c r="A136" s="290"/>
      <c r="B136" s="229"/>
      <c r="C136" s="230"/>
      <c r="D136" s="231"/>
      <c r="E136" s="78">
        <f t="shared" si="53"/>
        <v>0</v>
      </c>
      <c r="F136" s="239"/>
      <c r="G136" s="91">
        <f t="shared" si="54"/>
        <v>0</v>
      </c>
      <c r="H136" s="243"/>
      <c r="I136" s="101">
        <f t="shared" si="55"/>
        <v>0</v>
      </c>
      <c r="J136" s="248"/>
      <c r="K136" s="20">
        <f t="shared" si="56"/>
        <v>0</v>
      </c>
      <c r="L136" s="248" t="str">
        <f t="shared" si="57"/>
        <v xml:space="preserve"> </v>
      </c>
      <c r="M136" s="287">
        <f t="shared" si="58"/>
        <v>0</v>
      </c>
      <c r="O136" s="157"/>
    </row>
    <row r="137" spans="1:15" s="5" customFormat="1" ht="12" customHeight="1" outlineLevel="1" x14ac:dyDescent="0.2">
      <c r="A137" s="296"/>
      <c r="B137" s="232"/>
      <c r="C137" s="233"/>
      <c r="D137" s="234"/>
      <c r="E137" s="81">
        <f t="shared" si="53"/>
        <v>0</v>
      </c>
      <c r="F137" s="240"/>
      <c r="G137" s="94">
        <f t="shared" si="54"/>
        <v>0</v>
      </c>
      <c r="H137" s="244"/>
      <c r="I137" s="104">
        <f t="shared" si="55"/>
        <v>0</v>
      </c>
      <c r="J137" s="249"/>
      <c r="K137" s="26">
        <f t="shared" si="56"/>
        <v>0</v>
      </c>
      <c r="L137" s="249" t="str">
        <f t="shared" si="57"/>
        <v xml:space="preserve"> </v>
      </c>
      <c r="M137" s="291">
        <f t="shared" si="58"/>
        <v>0</v>
      </c>
      <c r="O137" s="157"/>
    </row>
    <row r="138" spans="1:15" s="5" customFormat="1" ht="12" customHeight="1" outlineLevel="1" x14ac:dyDescent="0.2">
      <c r="A138" s="292" t="s">
        <v>41</v>
      </c>
      <c r="B138" s="121"/>
      <c r="C138" s="53"/>
      <c r="D138" s="54"/>
      <c r="E138" s="82"/>
      <c r="F138" s="55"/>
      <c r="G138" s="95"/>
      <c r="H138" s="56"/>
      <c r="I138" s="105"/>
      <c r="J138" s="58"/>
      <c r="K138" s="57"/>
      <c r="L138" s="58"/>
      <c r="M138" s="293"/>
      <c r="O138" s="157"/>
    </row>
    <row r="139" spans="1:15" s="5" customFormat="1" ht="12" customHeight="1" outlineLevel="1" x14ac:dyDescent="0.2">
      <c r="A139" s="294"/>
      <c r="B139" s="226"/>
      <c r="C139" s="227"/>
      <c r="D139" s="228"/>
      <c r="E139" s="80">
        <f t="shared" ref="E139:E145" si="59">+D139*B139</f>
        <v>0</v>
      </c>
      <c r="F139" s="238"/>
      <c r="G139" s="93">
        <f t="shared" ref="G139:G144" si="60">+F139*E139</f>
        <v>0</v>
      </c>
      <c r="H139" s="242"/>
      <c r="I139" s="103">
        <f t="shared" ref="I139:I144" si="61">+H139*B139</f>
        <v>0</v>
      </c>
      <c r="J139" s="247"/>
      <c r="K139" s="14">
        <f t="shared" ref="K139:K144" si="62">+J139*B139</f>
        <v>0</v>
      </c>
      <c r="L139" s="247" t="str">
        <f t="shared" ref="L139:L144" si="63">IF(ISBLANK(B139)," ",+M139/B139)</f>
        <v xml:space="preserve"> </v>
      </c>
      <c r="M139" s="295">
        <f t="shared" ref="M139:M144" si="64">+K139+I139+G139</f>
        <v>0</v>
      </c>
      <c r="O139" s="157"/>
    </row>
    <row r="140" spans="1:15" s="5" customFormat="1" ht="12" customHeight="1" outlineLevel="1" x14ac:dyDescent="0.2">
      <c r="A140" s="290"/>
      <c r="B140" s="229"/>
      <c r="C140" s="230"/>
      <c r="D140" s="231"/>
      <c r="E140" s="78">
        <f t="shared" si="59"/>
        <v>0</v>
      </c>
      <c r="F140" s="239"/>
      <c r="G140" s="91">
        <f t="shared" si="60"/>
        <v>0</v>
      </c>
      <c r="H140" s="243"/>
      <c r="I140" s="101">
        <f t="shared" si="61"/>
        <v>0</v>
      </c>
      <c r="J140" s="248"/>
      <c r="K140" s="20">
        <f t="shared" si="62"/>
        <v>0</v>
      </c>
      <c r="L140" s="248" t="str">
        <f t="shared" si="63"/>
        <v xml:space="preserve"> </v>
      </c>
      <c r="M140" s="287">
        <f t="shared" si="64"/>
        <v>0</v>
      </c>
      <c r="O140" s="157"/>
    </row>
    <row r="141" spans="1:15" s="5" customFormat="1" ht="12" customHeight="1" outlineLevel="1" x14ac:dyDescent="0.2">
      <c r="A141" s="290"/>
      <c r="B141" s="229"/>
      <c r="C141" s="230"/>
      <c r="D141" s="231"/>
      <c r="E141" s="78">
        <f t="shared" si="59"/>
        <v>0</v>
      </c>
      <c r="F141" s="239"/>
      <c r="G141" s="91">
        <f t="shared" si="60"/>
        <v>0</v>
      </c>
      <c r="H141" s="243"/>
      <c r="I141" s="101">
        <f t="shared" si="61"/>
        <v>0</v>
      </c>
      <c r="J141" s="248"/>
      <c r="K141" s="20">
        <f t="shared" si="62"/>
        <v>0</v>
      </c>
      <c r="L141" s="248" t="str">
        <f t="shared" si="63"/>
        <v xml:space="preserve"> </v>
      </c>
      <c r="M141" s="287">
        <f t="shared" si="64"/>
        <v>0</v>
      </c>
      <c r="O141" s="157"/>
    </row>
    <row r="142" spans="1:15" s="5" customFormat="1" ht="12" customHeight="1" outlineLevel="1" x14ac:dyDescent="0.2">
      <c r="A142" s="290"/>
      <c r="B142" s="229"/>
      <c r="C142" s="230"/>
      <c r="D142" s="231"/>
      <c r="E142" s="78">
        <f t="shared" si="59"/>
        <v>0</v>
      </c>
      <c r="F142" s="239"/>
      <c r="G142" s="91">
        <f t="shared" si="60"/>
        <v>0</v>
      </c>
      <c r="H142" s="243"/>
      <c r="I142" s="101">
        <f t="shared" si="61"/>
        <v>0</v>
      </c>
      <c r="J142" s="248"/>
      <c r="K142" s="20">
        <f t="shared" si="62"/>
        <v>0</v>
      </c>
      <c r="L142" s="248" t="str">
        <f t="shared" si="63"/>
        <v xml:space="preserve"> </v>
      </c>
      <c r="M142" s="287">
        <f t="shared" si="64"/>
        <v>0</v>
      </c>
      <c r="O142" s="157"/>
    </row>
    <row r="143" spans="1:15" s="5" customFormat="1" ht="12" customHeight="1" outlineLevel="1" x14ac:dyDescent="0.2">
      <c r="A143" s="290"/>
      <c r="B143" s="229"/>
      <c r="C143" s="230"/>
      <c r="D143" s="231"/>
      <c r="E143" s="78">
        <f t="shared" si="59"/>
        <v>0</v>
      </c>
      <c r="F143" s="239"/>
      <c r="G143" s="91">
        <f t="shared" si="60"/>
        <v>0</v>
      </c>
      <c r="H143" s="245"/>
      <c r="I143" s="101">
        <f t="shared" si="61"/>
        <v>0</v>
      </c>
      <c r="J143" s="248"/>
      <c r="K143" s="20">
        <f t="shared" si="62"/>
        <v>0</v>
      </c>
      <c r="L143" s="248" t="str">
        <f t="shared" si="63"/>
        <v xml:space="preserve"> </v>
      </c>
      <c r="M143" s="287">
        <f t="shared" si="64"/>
        <v>0</v>
      </c>
      <c r="O143" s="157"/>
    </row>
    <row r="144" spans="1:15" s="5" customFormat="1" ht="12" customHeight="1" outlineLevel="1" x14ac:dyDescent="0.2">
      <c r="A144" s="297"/>
      <c r="B144" s="235"/>
      <c r="C144" s="236"/>
      <c r="D144" s="237"/>
      <c r="E144" s="83">
        <f t="shared" si="59"/>
        <v>0</v>
      </c>
      <c r="F144" s="241"/>
      <c r="G144" s="96">
        <f t="shared" si="60"/>
        <v>0</v>
      </c>
      <c r="H144" s="246"/>
      <c r="I144" s="106">
        <f t="shared" si="61"/>
        <v>0</v>
      </c>
      <c r="J144" s="250"/>
      <c r="K144" s="33">
        <f t="shared" si="62"/>
        <v>0</v>
      </c>
      <c r="L144" s="250" t="str">
        <f t="shared" si="63"/>
        <v xml:space="preserve"> </v>
      </c>
      <c r="M144" s="298">
        <f t="shared" si="64"/>
        <v>0</v>
      </c>
      <c r="O144" s="157"/>
    </row>
    <row r="145" spans="1:16" s="5" customFormat="1" ht="12" customHeight="1" outlineLevel="1" x14ac:dyDescent="0.2">
      <c r="A145" s="299" t="s">
        <v>15</v>
      </c>
      <c r="B145" s="123"/>
      <c r="C145" s="59"/>
      <c r="D145" s="60"/>
      <c r="E145" s="84">
        <f t="shared" si="59"/>
        <v>0</v>
      </c>
      <c r="F145" s="61"/>
      <c r="G145" s="97">
        <f t="shared" ref="G145:M145" si="65">SUM(G122:G144)</f>
        <v>0</v>
      </c>
      <c r="H145" s="62">
        <f t="shared" si="65"/>
        <v>0</v>
      </c>
      <c r="I145" s="107">
        <f t="shared" si="65"/>
        <v>0</v>
      </c>
      <c r="J145" s="64">
        <f t="shared" si="65"/>
        <v>0</v>
      </c>
      <c r="K145" s="63">
        <f t="shared" si="65"/>
        <v>0</v>
      </c>
      <c r="L145" s="64">
        <f t="shared" si="65"/>
        <v>0</v>
      </c>
      <c r="M145" s="300">
        <f t="shared" si="65"/>
        <v>0</v>
      </c>
      <c r="O145" s="157"/>
    </row>
    <row r="146" spans="1:16" s="5" customFormat="1" ht="12" customHeight="1" outlineLevel="1" x14ac:dyDescent="0.2">
      <c r="A146" s="301" t="s">
        <v>86</v>
      </c>
      <c r="B146" s="117"/>
      <c r="C146" s="346" t="str">
        <f>Summary!$E$36&amp;"%"</f>
        <v>0%</v>
      </c>
      <c r="D146" s="129"/>
      <c r="E146" s="130"/>
      <c r="F146" s="131"/>
      <c r="G146" s="132"/>
      <c r="H146" s="133"/>
      <c r="I146" s="134">
        <f>I145*C146</f>
        <v>0</v>
      </c>
      <c r="J146" s="133"/>
      <c r="K146" s="135">
        <f>K145*C146</f>
        <v>0</v>
      </c>
      <c r="L146" s="133" t="str">
        <f t="shared" ref="L146:L151" si="66">IF(ISBLANK(B146)," ",+M146/B146)</f>
        <v xml:space="preserve"> </v>
      </c>
      <c r="M146" s="287">
        <f>K146+I146</f>
        <v>0</v>
      </c>
      <c r="O146" s="157">
        <f>K146+I146+G146</f>
        <v>0</v>
      </c>
      <c r="P146" s="5" t="b">
        <f>M146=O146</f>
        <v>1</v>
      </c>
    </row>
    <row r="147" spans="1:16" s="5" customFormat="1" ht="12" customHeight="1" outlineLevel="1" x14ac:dyDescent="0.2">
      <c r="A147" s="302" t="s">
        <v>15</v>
      </c>
      <c r="B147" s="124"/>
      <c r="C147" s="36"/>
      <c r="D147" s="129"/>
      <c r="E147" s="130"/>
      <c r="F147" s="131"/>
      <c r="G147" s="132">
        <f>SUM(G145:G146)</f>
        <v>0</v>
      </c>
      <c r="H147" s="133"/>
      <c r="I147" s="134">
        <f>SUM(I145:I146)</f>
        <v>0</v>
      </c>
      <c r="J147" s="133"/>
      <c r="K147" s="135">
        <f>SUM(K145:K146)</f>
        <v>0</v>
      </c>
      <c r="L147" s="133" t="str">
        <f t="shared" si="66"/>
        <v xml:space="preserve"> </v>
      </c>
      <c r="M147" s="303">
        <f>SUM(M145:M146)</f>
        <v>0</v>
      </c>
      <c r="O147" s="157">
        <f>K147+I147+G147</f>
        <v>0</v>
      </c>
      <c r="P147" s="5" t="b">
        <f>M147=O147</f>
        <v>1</v>
      </c>
    </row>
    <row r="148" spans="1:16" s="5" customFormat="1" ht="12" customHeight="1" outlineLevel="1" x14ac:dyDescent="0.2">
      <c r="A148" s="301" t="s">
        <v>56</v>
      </c>
      <c r="B148" s="117"/>
      <c r="C148" s="44">
        <f>IF(M147&lt;0,8%,15%)</f>
        <v>0.15</v>
      </c>
      <c r="D148" s="129"/>
      <c r="E148" s="130"/>
      <c r="F148" s="131"/>
      <c r="G148" s="132">
        <f>G147*C148</f>
        <v>0</v>
      </c>
      <c r="H148" s="133"/>
      <c r="I148" s="134">
        <f>I147*C148</f>
        <v>0</v>
      </c>
      <c r="J148" s="133"/>
      <c r="K148" s="135">
        <f>K147*C148</f>
        <v>0</v>
      </c>
      <c r="L148" s="133" t="str">
        <f t="shared" si="66"/>
        <v xml:space="preserve"> </v>
      </c>
      <c r="M148" s="287">
        <f>K148+I148+G148</f>
        <v>0</v>
      </c>
      <c r="O148" s="157">
        <f>K148+I148+G148</f>
        <v>0</v>
      </c>
      <c r="P148" s="5" t="b">
        <f>M148=O148</f>
        <v>1</v>
      </c>
    </row>
    <row r="149" spans="1:16" s="5" customFormat="1" ht="12" customHeight="1" outlineLevel="1" x14ac:dyDescent="0.2">
      <c r="A149" s="302" t="s">
        <v>15</v>
      </c>
      <c r="B149" s="124"/>
      <c r="C149" s="36"/>
      <c r="D149" s="129"/>
      <c r="E149" s="130"/>
      <c r="F149" s="131"/>
      <c r="G149" s="132">
        <f>SUM(G147:G148)</f>
        <v>0</v>
      </c>
      <c r="H149" s="133"/>
      <c r="I149" s="134">
        <f>SUM(I147:I148)</f>
        <v>0</v>
      </c>
      <c r="J149" s="133"/>
      <c r="K149" s="135">
        <f>SUM(K147:K148)</f>
        <v>0</v>
      </c>
      <c r="L149" s="133" t="str">
        <f t="shared" si="66"/>
        <v xml:space="preserve"> </v>
      </c>
      <c r="M149" s="303">
        <f>SUM(M147:M148)</f>
        <v>0</v>
      </c>
      <c r="O149" s="157">
        <f>K149+I149+G149</f>
        <v>0</v>
      </c>
      <c r="P149" s="5" t="b">
        <f>M149=O149</f>
        <v>1</v>
      </c>
    </row>
    <row r="150" spans="1:16" s="5" customFormat="1" ht="12" customHeight="1" outlineLevel="1" x14ac:dyDescent="0.2">
      <c r="A150" s="304" t="s">
        <v>58</v>
      </c>
      <c r="B150" s="122"/>
      <c r="C150" s="29"/>
      <c r="D150" s="136"/>
      <c r="E150" s="137"/>
      <c r="F150" s="138"/>
      <c r="G150" s="150" t="s">
        <v>57</v>
      </c>
      <c r="H150" s="151"/>
      <c r="I150" s="152" t="s">
        <v>57</v>
      </c>
      <c r="J150" s="151"/>
      <c r="K150" s="153" t="s">
        <v>57</v>
      </c>
      <c r="L150" s="154" t="str">
        <f t="shared" si="66"/>
        <v xml:space="preserve"> </v>
      </c>
      <c r="M150" s="305" t="s">
        <v>57</v>
      </c>
      <c r="O150" s="157"/>
    </row>
    <row r="151" spans="1:16" s="5" customFormat="1" ht="26.25" outlineLevel="1" thickBot="1" x14ac:dyDescent="0.25">
      <c r="A151" s="306" t="str">
        <f>"SUB TOTAL COST -  "&amp;A123</f>
        <v>SUB TOTAL COST -  Firm 4 (Subtier 1 to Subcontractor 2)</v>
      </c>
      <c r="B151" s="127"/>
      <c r="C151" s="109"/>
      <c r="D151" s="142"/>
      <c r="E151" s="143"/>
      <c r="F151" s="144"/>
      <c r="G151" s="145">
        <f>SUM(G149:G150)</f>
        <v>0</v>
      </c>
      <c r="H151" s="146"/>
      <c r="I151" s="147">
        <f>SUM(I149:I150)</f>
        <v>0</v>
      </c>
      <c r="J151" s="148"/>
      <c r="K151" s="149">
        <f>SUM(K149:K150)</f>
        <v>0</v>
      </c>
      <c r="L151" s="148" t="str">
        <f t="shared" si="66"/>
        <v xml:space="preserve"> </v>
      </c>
      <c r="M151" s="307">
        <f>SUM(M149:M150)</f>
        <v>0</v>
      </c>
      <c r="O151" s="157">
        <f>K151+I151+G151</f>
        <v>0</v>
      </c>
      <c r="P151" s="5" t="b">
        <f>M151=O151</f>
        <v>1</v>
      </c>
    </row>
    <row r="152" spans="1:16" s="5" customFormat="1" ht="12" customHeight="1" outlineLevel="2" x14ac:dyDescent="0.2">
      <c r="A152" s="290"/>
      <c r="B152" s="117"/>
      <c r="C152" s="16"/>
      <c r="D152" s="17"/>
      <c r="E152" s="78"/>
      <c r="F152" s="18"/>
      <c r="G152" s="91"/>
      <c r="H152" s="19"/>
      <c r="I152" s="101"/>
      <c r="J152" s="21"/>
      <c r="K152" s="20"/>
      <c r="L152" s="21"/>
      <c r="M152" s="287"/>
      <c r="O152" s="157"/>
    </row>
    <row r="153" spans="1:16" s="5" customFormat="1" ht="12" customHeight="1" outlineLevel="2" x14ac:dyDescent="0.2">
      <c r="A153" s="286" t="s">
        <v>85</v>
      </c>
      <c r="B153" s="117"/>
      <c r="C153" s="16"/>
      <c r="D153" s="17"/>
      <c r="E153" s="78"/>
      <c r="F153" s="18"/>
      <c r="G153" s="91"/>
      <c r="H153" s="19"/>
      <c r="I153" s="101"/>
      <c r="J153" s="21"/>
      <c r="K153" s="20"/>
      <c r="L153" s="21"/>
      <c r="M153" s="287"/>
      <c r="O153" s="157"/>
    </row>
    <row r="154" spans="1:16" s="5" customFormat="1" ht="12" customHeight="1" outlineLevel="2" x14ac:dyDescent="0.2">
      <c r="A154" s="288" t="s">
        <v>16</v>
      </c>
      <c r="B154" s="118"/>
      <c r="C154" s="47"/>
      <c r="D154" s="48"/>
      <c r="E154" s="79">
        <f t="shared" ref="E154:E160" si="67">+D154*B154</f>
        <v>0</v>
      </c>
      <c r="F154" s="49"/>
      <c r="G154" s="92">
        <f t="shared" ref="G154:G160" si="68">+F154*E154</f>
        <v>0</v>
      </c>
      <c r="H154" s="50"/>
      <c r="I154" s="102">
        <f t="shared" ref="I154:I160" si="69">+H154*B154</f>
        <v>0</v>
      </c>
      <c r="J154" s="52"/>
      <c r="K154" s="51">
        <f t="shared" ref="K154:K160" si="70">+J154*B154</f>
        <v>0</v>
      </c>
      <c r="L154" s="52" t="str">
        <f t="shared" ref="L154:L160" si="71">IF(ISBLANK(B154)," ",+M154/B154)</f>
        <v xml:space="preserve"> </v>
      </c>
      <c r="M154" s="289">
        <f t="shared" ref="M154:M160" si="72">+K154+I154+G154</f>
        <v>0</v>
      </c>
      <c r="O154" s="157"/>
    </row>
    <row r="155" spans="1:16" s="5" customFormat="1" ht="12" customHeight="1" outlineLevel="2" x14ac:dyDescent="0.2">
      <c r="A155" s="290"/>
      <c r="B155" s="119"/>
      <c r="C155" s="10"/>
      <c r="D155" s="11"/>
      <c r="E155" s="80">
        <f t="shared" si="67"/>
        <v>0</v>
      </c>
      <c r="F155" s="12"/>
      <c r="G155" s="93">
        <f t="shared" si="68"/>
        <v>0</v>
      </c>
      <c r="H155" s="13"/>
      <c r="I155" s="103">
        <f>+H155*B155</f>
        <v>0</v>
      </c>
      <c r="J155" s="15"/>
      <c r="K155" s="14">
        <f t="shared" si="70"/>
        <v>0</v>
      </c>
      <c r="L155" s="15" t="str">
        <f t="shared" si="71"/>
        <v xml:space="preserve"> </v>
      </c>
      <c r="M155" s="295">
        <f t="shared" si="72"/>
        <v>0</v>
      </c>
      <c r="O155" s="157"/>
    </row>
    <row r="156" spans="1:16" s="5" customFormat="1" ht="12" customHeight="1" outlineLevel="2" x14ac:dyDescent="0.2">
      <c r="A156" s="290"/>
      <c r="B156" s="117"/>
      <c r="C156" s="16"/>
      <c r="D156" s="17"/>
      <c r="E156" s="78">
        <f t="shared" si="67"/>
        <v>0</v>
      </c>
      <c r="F156" s="18"/>
      <c r="G156" s="91">
        <f t="shared" si="68"/>
        <v>0</v>
      </c>
      <c r="H156" s="19"/>
      <c r="I156" s="101">
        <f t="shared" si="69"/>
        <v>0</v>
      </c>
      <c r="J156" s="21"/>
      <c r="K156" s="20">
        <f t="shared" si="70"/>
        <v>0</v>
      </c>
      <c r="L156" s="21" t="str">
        <f t="shared" si="71"/>
        <v xml:space="preserve"> </v>
      </c>
      <c r="M156" s="287">
        <f t="shared" si="72"/>
        <v>0</v>
      </c>
      <c r="O156" s="157"/>
    </row>
    <row r="157" spans="1:16" s="5" customFormat="1" ht="12" customHeight="1" outlineLevel="2" x14ac:dyDescent="0.2">
      <c r="A157" s="290"/>
      <c r="B157" s="117"/>
      <c r="C157" s="16"/>
      <c r="D157" s="17"/>
      <c r="E157" s="78">
        <f t="shared" si="67"/>
        <v>0</v>
      </c>
      <c r="F157" s="18"/>
      <c r="G157" s="91">
        <f t="shared" si="68"/>
        <v>0</v>
      </c>
      <c r="H157" s="19"/>
      <c r="I157" s="101">
        <f t="shared" si="69"/>
        <v>0</v>
      </c>
      <c r="J157" s="21"/>
      <c r="K157" s="20">
        <f t="shared" si="70"/>
        <v>0</v>
      </c>
      <c r="L157" s="21" t="str">
        <f t="shared" si="71"/>
        <v xml:space="preserve"> </v>
      </c>
      <c r="M157" s="287">
        <f t="shared" si="72"/>
        <v>0</v>
      </c>
      <c r="O157" s="157"/>
    </row>
    <row r="158" spans="1:16" s="5" customFormat="1" ht="12" customHeight="1" outlineLevel="2" x14ac:dyDescent="0.2">
      <c r="A158" s="290"/>
      <c r="B158" s="117"/>
      <c r="C158" s="16"/>
      <c r="D158" s="17"/>
      <c r="E158" s="78">
        <f t="shared" si="67"/>
        <v>0</v>
      </c>
      <c r="F158" s="18"/>
      <c r="G158" s="91">
        <f t="shared" si="68"/>
        <v>0</v>
      </c>
      <c r="H158" s="19"/>
      <c r="I158" s="101">
        <f t="shared" si="69"/>
        <v>0</v>
      </c>
      <c r="J158" s="21"/>
      <c r="K158" s="20">
        <f t="shared" si="70"/>
        <v>0</v>
      </c>
      <c r="L158" s="21" t="str">
        <f t="shared" si="71"/>
        <v xml:space="preserve"> </v>
      </c>
      <c r="M158" s="287">
        <f t="shared" si="72"/>
        <v>0</v>
      </c>
      <c r="O158" s="157"/>
    </row>
    <row r="159" spans="1:16" s="5" customFormat="1" ht="12" customHeight="1" outlineLevel="2" x14ac:dyDescent="0.2">
      <c r="A159" s="290"/>
      <c r="B159" s="117"/>
      <c r="C159" s="16"/>
      <c r="D159" s="17"/>
      <c r="E159" s="78">
        <f t="shared" si="67"/>
        <v>0</v>
      </c>
      <c r="F159" s="18"/>
      <c r="G159" s="91">
        <f t="shared" si="68"/>
        <v>0</v>
      </c>
      <c r="H159" s="19"/>
      <c r="I159" s="101">
        <f t="shared" si="69"/>
        <v>0</v>
      </c>
      <c r="J159" s="21"/>
      <c r="K159" s="20">
        <f t="shared" si="70"/>
        <v>0</v>
      </c>
      <c r="L159" s="21" t="str">
        <f t="shared" si="71"/>
        <v xml:space="preserve"> </v>
      </c>
      <c r="M159" s="287">
        <f t="shared" si="72"/>
        <v>0</v>
      </c>
      <c r="O159" s="157"/>
    </row>
    <row r="160" spans="1:16" s="5" customFormat="1" outlineLevel="2" x14ac:dyDescent="0.2">
      <c r="A160" s="290"/>
      <c r="B160" s="120"/>
      <c r="C160" s="22"/>
      <c r="D160" s="23"/>
      <c r="E160" s="81">
        <f t="shared" si="67"/>
        <v>0</v>
      </c>
      <c r="F160" s="24"/>
      <c r="G160" s="94">
        <f t="shared" si="68"/>
        <v>0</v>
      </c>
      <c r="H160" s="25"/>
      <c r="I160" s="104">
        <f t="shared" si="69"/>
        <v>0</v>
      </c>
      <c r="J160" s="27"/>
      <c r="K160" s="26">
        <f t="shared" si="70"/>
        <v>0</v>
      </c>
      <c r="L160" s="27" t="str">
        <f t="shared" si="71"/>
        <v xml:space="preserve"> </v>
      </c>
      <c r="M160" s="291">
        <f t="shared" si="72"/>
        <v>0</v>
      </c>
      <c r="O160" s="157"/>
    </row>
    <row r="161" spans="1:16" s="5" customFormat="1" outlineLevel="2" x14ac:dyDescent="0.2">
      <c r="A161" s="292" t="s">
        <v>17</v>
      </c>
      <c r="B161" s="121"/>
      <c r="C161" s="53"/>
      <c r="D161" s="54"/>
      <c r="E161" s="82"/>
      <c r="F161" s="55"/>
      <c r="G161" s="95"/>
      <c r="H161" s="56"/>
      <c r="I161" s="105"/>
      <c r="J161" s="58"/>
      <c r="K161" s="57"/>
      <c r="L161" s="58"/>
      <c r="M161" s="293"/>
      <c r="O161" s="157"/>
    </row>
    <row r="162" spans="1:16" s="5" customFormat="1" outlineLevel="2" x14ac:dyDescent="0.2">
      <c r="A162" s="310"/>
      <c r="B162" s="119"/>
      <c r="C162" s="10"/>
      <c r="D162" s="11"/>
      <c r="E162" s="78">
        <f t="shared" ref="E162:E167" si="73">+D162*B162</f>
        <v>0</v>
      </c>
      <c r="F162" s="12"/>
      <c r="G162" s="93">
        <f t="shared" ref="G162:G167" si="74">+F162*E162</f>
        <v>0</v>
      </c>
      <c r="H162" s="13"/>
      <c r="I162" s="103">
        <f t="shared" ref="I162:I167" si="75">+H162*B162</f>
        <v>0</v>
      </c>
      <c r="J162" s="15"/>
      <c r="K162" s="14">
        <f t="shared" ref="K162:K167" si="76">+J162*B162</f>
        <v>0</v>
      </c>
      <c r="L162" s="15" t="str">
        <f t="shared" ref="L162:L167" si="77">IF(ISBLANK(B162)," ",+M162/B162)</f>
        <v xml:space="preserve"> </v>
      </c>
      <c r="M162" s="295">
        <f t="shared" ref="M162:M167" si="78">+K162+I162+G162</f>
        <v>0</v>
      </c>
      <c r="O162" s="157"/>
    </row>
    <row r="163" spans="1:16" s="5" customFormat="1" outlineLevel="2" x14ac:dyDescent="0.2">
      <c r="A163" s="308"/>
      <c r="B163" s="117"/>
      <c r="C163" s="16"/>
      <c r="D163" s="17"/>
      <c r="E163" s="78">
        <f t="shared" si="73"/>
        <v>0</v>
      </c>
      <c r="F163" s="18"/>
      <c r="G163" s="91">
        <f t="shared" si="74"/>
        <v>0</v>
      </c>
      <c r="H163" s="19"/>
      <c r="I163" s="101">
        <f t="shared" si="75"/>
        <v>0</v>
      </c>
      <c r="J163" s="21"/>
      <c r="K163" s="20">
        <f t="shared" si="76"/>
        <v>0</v>
      </c>
      <c r="L163" s="21" t="str">
        <f t="shared" si="77"/>
        <v xml:space="preserve"> </v>
      </c>
      <c r="M163" s="287">
        <f t="shared" si="78"/>
        <v>0</v>
      </c>
      <c r="O163" s="157"/>
    </row>
    <row r="164" spans="1:16" s="5" customFormat="1" outlineLevel="2" x14ac:dyDescent="0.2">
      <c r="A164" s="308"/>
      <c r="B164" s="117"/>
      <c r="C164" s="16"/>
      <c r="D164" s="17"/>
      <c r="E164" s="78">
        <f t="shared" si="73"/>
        <v>0</v>
      </c>
      <c r="F164" s="18"/>
      <c r="G164" s="91">
        <f t="shared" si="74"/>
        <v>0</v>
      </c>
      <c r="H164" s="19"/>
      <c r="I164" s="101">
        <f t="shared" si="75"/>
        <v>0</v>
      </c>
      <c r="J164" s="21"/>
      <c r="K164" s="20">
        <f t="shared" si="76"/>
        <v>0</v>
      </c>
      <c r="L164" s="21" t="str">
        <f t="shared" si="77"/>
        <v xml:space="preserve"> </v>
      </c>
      <c r="M164" s="287">
        <f t="shared" si="78"/>
        <v>0</v>
      </c>
      <c r="O164" s="157"/>
    </row>
    <row r="165" spans="1:16" s="5" customFormat="1" outlineLevel="2" x14ac:dyDescent="0.2">
      <c r="A165" s="308"/>
      <c r="B165" s="117"/>
      <c r="C165" s="16"/>
      <c r="D165" s="17"/>
      <c r="E165" s="78">
        <f t="shared" si="73"/>
        <v>0</v>
      </c>
      <c r="F165" s="18"/>
      <c r="G165" s="91">
        <f t="shared" si="74"/>
        <v>0</v>
      </c>
      <c r="H165" s="19"/>
      <c r="I165" s="101">
        <f t="shared" si="75"/>
        <v>0</v>
      </c>
      <c r="J165" s="21"/>
      <c r="K165" s="20">
        <f t="shared" si="76"/>
        <v>0</v>
      </c>
      <c r="L165" s="21" t="str">
        <f t="shared" si="77"/>
        <v xml:space="preserve"> </v>
      </c>
      <c r="M165" s="287">
        <f t="shared" si="78"/>
        <v>0</v>
      </c>
      <c r="O165" s="157"/>
    </row>
    <row r="166" spans="1:16" s="5" customFormat="1" outlineLevel="2" x14ac:dyDescent="0.2">
      <c r="A166" s="308"/>
      <c r="B166" s="117"/>
      <c r="C166" s="16"/>
      <c r="D166" s="17"/>
      <c r="E166" s="78">
        <f t="shared" si="73"/>
        <v>0</v>
      </c>
      <c r="F166" s="18"/>
      <c r="G166" s="91">
        <f t="shared" si="74"/>
        <v>0</v>
      </c>
      <c r="H166" s="19"/>
      <c r="I166" s="101">
        <f t="shared" si="75"/>
        <v>0</v>
      </c>
      <c r="J166" s="21"/>
      <c r="K166" s="20">
        <f t="shared" si="76"/>
        <v>0</v>
      </c>
      <c r="L166" s="21" t="str">
        <f t="shared" si="77"/>
        <v xml:space="preserve"> </v>
      </c>
      <c r="M166" s="287">
        <f t="shared" si="78"/>
        <v>0</v>
      </c>
      <c r="O166" s="157"/>
    </row>
    <row r="167" spans="1:16" s="5" customFormat="1" outlineLevel="2" x14ac:dyDescent="0.2">
      <c r="A167" s="311"/>
      <c r="B167" s="120"/>
      <c r="C167" s="22"/>
      <c r="D167" s="23"/>
      <c r="E167" s="81">
        <f t="shared" si="73"/>
        <v>0</v>
      </c>
      <c r="F167" s="24"/>
      <c r="G167" s="94">
        <f t="shared" si="74"/>
        <v>0</v>
      </c>
      <c r="H167" s="25"/>
      <c r="I167" s="104">
        <f t="shared" si="75"/>
        <v>0</v>
      </c>
      <c r="J167" s="27"/>
      <c r="K167" s="26">
        <f t="shared" si="76"/>
        <v>0</v>
      </c>
      <c r="L167" s="27" t="str">
        <f t="shared" si="77"/>
        <v xml:space="preserve"> </v>
      </c>
      <c r="M167" s="291">
        <f t="shared" si="78"/>
        <v>0</v>
      </c>
      <c r="O167" s="157"/>
    </row>
    <row r="168" spans="1:16" s="5" customFormat="1" outlineLevel="2" x14ac:dyDescent="0.2">
      <c r="A168" s="292" t="s">
        <v>41</v>
      </c>
      <c r="B168" s="121"/>
      <c r="C168" s="53"/>
      <c r="D168" s="54"/>
      <c r="E168" s="82"/>
      <c r="F168" s="55"/>
      <c r="G168" s="95"/>
      <c r="H168" s="56"/>
      <c r="I168" s="105"/>
      <c r="J168" s="58"/>
      <c r="K168" s="57"/>
      <c r="L168" s="58"/>
      <c r="M168" s="293"/>
      <c r="O168" s="157"/>
    </row>
    <row r="169" spans="1:16" s="5" customFormat="1" outlineLevel="2" x14ac:dyDescent="0.2">
      <c r="A169" s="310"/>
      <c r="B169" s="119"/>
      <c r="C169" s="10"/>
      <c r="D169" s="11"/>
      <c r="E169" s="80">
        <f t="shared" ref="E169:E174" si="79">+D169*B169</f>
        <v>0</v>
      </c>
      <c r="F169" s="12"/>
      <c r="G169" s="93">
        <f t="shared" ref="G169:G174" si="80">+F169*E169</f>
        <v>0</v>
      </c>
      <c r="H169" s="13"/>
      <c r="I169" s="103">
        <f t="shared" ref="I169:I174" si="81">+H169*B169</f>
        <v>0</v>
      </c>
      <c r="J169" s="15"/>
      <c r="K169" s="14">
        <f t="shared" ref="K169:K174" si="82">+J169*B169</f>
        <v>0</v>
      </c>
      <c r="L169" s="15" t="str">
        <f t="shared" ref="L169:L174" si="83">IF(ISBLANK(B169)," ",+M169/B169)</f>
        <v xml:space="preserve"> </v>
      </c>
      <c r="M169" s="295">
        <f t="shared" ref="M169:M174" si="84">+K169+I169+G169</f>
        <v>0</v>
      </c>
      <c r="O169" s="157"/>
    </row>
    <row r="170" spans="1:16" s="5" customFormat="1" outlineLevel="2" x14ac:dyDescent="0.2">
      <c r="A170" s="308"/>
      <c r="B170" s="117"/>
      <c r="C170" s="16"/>
      <c r="D170" s="17"/>
      <c r="E170" s="78">
        <f t="shared" si="79"/>
        <v>0</v>
      </c>
      <c r="F170" s="18"/>
      <c r="G170" s="91">
        <f t="shared" si="80"/>
        <v>0</v>
      </c>
      <c r="H170" s="19"/>
      <c r="I170" s="101">
        <f t="shared" si="81"/>
        <v>0</v>
      </c>
      <c r="J170" s="21"/>
      <c r="K170" s="20">
        <f t="shared" si="82"/>
        <v>0</v>
      </c>
      <c r="L170" s="21" t="str">
        <f t="shared" si="83"/>
        <v xml:space="preserve"> </v>
      </c>
      <c r="M170" s="287">
        <f t="shared" si="84"/>
        <v>0</v>
      </c>
      <c r="O170" s="157"/>
    </row>
    <row r="171" spans="1:16" s="5" customFormat="1" outlineLevel="2" x14ac:dyDescent="0.2">
      <c r="A171" s="308"/>
      <c r="B171" s="117"/>
      <c r="C171" s="16"/>
      <c r="D171" s="17"/>
      <c r="E171" s="78">
        <f t="shared" si="79"/>
        <v>0</v>
      </c>
      <c r="F171" s="18"/>
      <c r="G171" s="91">
        <f t="shared" si="80"/>
        <v>0</v>
      </c>
      <c r="H171" s="19"/>
      <c r="I171" s="101">
        <f t="shared" si="81"/>
        <v>0</v>
      </c>
      <c r="J171" s="21"/>
      <c r="K171" s="20">
        <f t="shared" si="82"/>
        <v>0</v>
      </c>
      <c r="L171" s="21" t="str">
        <f t="shared" si="83"/>
        <v xml:space="preserve"> </v>
      </c>
      <c r="M171" s="287">
        <f t="shared" si="84"/>
        <v>0</v>
      </c>
      <c r="O171" s="157"/>
    </row>
    <row r="172" spans="1:16" s="5" customFormat="1" outlineLevel="2" x14ac:dyDescent="0.2">
      <c r="A172" s="308"/>
      <c r="B172" s="117"/>
      <c r="C172" s="16"/>
      <c r="D172" s="17"/>
      <c r="E172" s="78">
        <f t="shared" si="79"/>
        <v>0</v>
      </c>
      <c r="F172" s="18"/>
      <c r="G172" s="91">
        <f t="shared" si="80"/>
        <v>0</v>
      </c>
      <c r="H172" s="19"/>
      <c r="I172" s="101">
        <f t="shared" si="81"/>
        <v>0</v>
      </c>
      <c r="J172" s="21"/>
      <c r="K172" s="20">
        <f t="shared" si="82"/>
        <v>0</v>
      </c>
      <c r="L172" s="21" t="str">
        <f t="shared" si="83"/>
        <v xml:space="preserve"> </v>
      </c>
      <c r="M172" s="287">
        <f t="shared" si="84"/>
        <v>0</v>
      </c>
      <c r="O172" s="157"/>
    </row>
    <row r="173" spans="1:16" s="5" customFormat="1" outlineLevel="2" x14ac:dyDescent="0.2">
      <c r="A173" s="308"/>
      <c r="B173" s="117"/>
      <c r="C173" s="16"/>
      <c r="D173" s="17"/>
      <c r="E173" s="78">
        <f t="shared" si="79"/>
        <v>0</v>
      </c>
      <c r="F173" s="18"/>
      <c r="G173" s="91">
        <f t="shared" si="80"/>
        <v>0</v>
      </c>
      <c r="H173" s="28"/>
      <c r="I173" s="101">
        <f t="shared" si="81"/>
        <v>0</v>
      </c>
      <c r="J173" s="21"/>
      <c r="K173" s="20">
        <f t="shared" si="82"/>
        <v>0</v>
      </c>
      <c r="L173" s="21" t="str">
        <f t="shared" si="83"/>
        <v xml:space="preserve"> </v>
      </c>
      <c r="M173" s="287">
        <f t="shared" si="84"/>
        <v>0</v>
      </c>
      <c r="O173" s="157"/>
    </row>
    <row r="174" spans="1:16" s="5" customFormat="1" outlineLevel="2" x14ac:dyDescent="0.2">
      <c r="A174" s="312"/>
      <c r="B174" s="122"/>
      <c r="C174" s="29"/>
      <c r="D174" s="30"/>
      <c r="E174" s="83">
        <f t="shared" si="79"/>
        <v>0</v>
      </c>
      <c r="F174" s="31"/>
      <c r="G174" s="96">
        <f t="shared" si="80"/>
        <v>0</v>
      </c>
      <c r="H174" s="32"/>
      <c r="I174" s="106">
        <f t="shared" si="81"/>
        <v>0</v>
      </c>
      <c r="J174" s="34"/>
      <c r="K174" s="33">
        <f t="shared" si="82"/>
        <v>0</v>
      </c>
      <c r="L174" s="34" t="str">
        <f t="shared" si="83"/>
        <v xml:space="preserve"> </v>
      </c>
      <c r="M174" s="298">
        <f t="shared" si="84"/>
        <v>0</v>
      </c>
      <c r="O174" s="157"/>
    </row>
    <row r="175" spans="1:16" s="5" customFormat="1" outlineLevel="2" x14ac:dyDescent="0.2">
      <c r="A175" s="299" t="s">
        <v>15</v>
      </c>
      <c r="B175" s="123"/>
      <c r="C175" s="59"/>
      <c r="D175" s="60"/>
      <c r="E175" s="84"/>
      <c r="F175" s="61"/>
      <c r="G175" s="97">
        <f t="shared" ref="G175:L175" si="85">SUM(G152:G174)</f>
        <v>0</v>
      </c>
      <c r="H175" s="62">
        <f t="shared" si="85"/>
        <v>0</v>
      </c>
      <c r="I175" s="107">
        <f t="shared" si="85"/>
        <v>0</v>
      </c>
      <c r="J175" s="64">
        <f t="shared" si="85"/>
        <v>0</v>
      </c>
      <c r="K175" s="63">
        <f t="shared" si="85"/>
        <v>0</v>
      </c>
      <c r="L175" s="64">
        <f t="shared" si="85"/>
        <v>0</v>
      </c>
      <c r="M175" s="300">
        <f>SUM(M152:M174)</f>
        <v>0</v>
      </c>
      <c r="O175" s="157"/>
    </row>
    <row r="176" spans="1:16" s="5" customFormat="1" outlineLevel="2" x14ac:dyDescent="0.2">
      <c r="A176" s="301" t="s">
        <v>86</v>
      </c>
      <c r="B176" s="117"/>
      <c r="C176" s="346" t="str">
        <f>Summary!$E$36&amp;"%"</f>
        <v>0%</v>
      </c>
      <c r="D176" s="17"/>
      <c r="E176" s="78"/>
      <c r="F176" s="18"/>
      <c r="G176" s="132"/>
      <c r="H176" s="133"/>
      <c r="I176" s="134">
        <f>I175*C176</f>
        <v>0</v>
      </c>
      <c r="J176" s="133"/>
      <c r="K176" s="135">
        <f>K175*C176</f>
        <v>0</v>
      </c>
      <c r="L176" s="35" t="str">
        <f t="shared" ref="L176:L181" si="86">IF(ISBLANK(B176)," ",+M176/B176)</f>
        <v xml:space="preserve"> </v>
      </c>
      <c r="M176" s="287">
        <f>K176+I176</f>
        <v>0</v>
      </c>
      <c r="O176" s="157">
        <f>K176+I176+G176</f>
        <v>0</v>
      </c>
      <c r="P176" s="5" t="b">
        <f>M176=O176</f>
        <v>1</v>
      </c>
    </row>
    <row r="177" spans="1:16" s="5" customFormat="1" outlineLevel="2" x14ac:dyDescent="0.2">
      <c r="A177" s="302" t="s">
        <v>15</v>
      </c>
      <c r="B177" s="124"/>
      <c r="C177" s="36"/>
      <c r="D177" s="37"/>
      <c r="E177" s="85"/>
      <c r="F177" s="38"/>
      <c r="G177" s="132">
        <f>SUM(G175:G176)</f>
        <v>0</v>
      </c>
      <c r="H177" s="133"/>
      <c r="I177" s="134">
        <f>SUM(I175:I176)</f>
        <v>0</v>
      </c>
      <c r="J177" s="133"/>
      <c r="K177" s="135">
        <f>SUM(K175:K176)</f>
        <v>0</v>
      </c>
      <c r="L177" s="35" t="str">
        <f t="shared" si="86"/>
        <v xml:space="preserve"> </v>
      </c>
      <c r="M177" s="303">
        <f>SUM(M175:M176)</f>
        <v>0</v>
      </c>
      <c r="O177" s="157">
        <f>K177+I177+G177</f>
        <v>0</v>
      </c>
      <c r="P177" s="5" t="b">
        <f>M177=O177</f>
        <v>1</v>
      </c>
    </row>
    <row r="178" spans="1:16" s="5" customFormat="1" outlineLevel="2" x14ac:dyDescent="0.2">
      <c r="A178" s="301" t="s">
        <v>56</v>
      </c>
      <c r="B178" s="117"/>
      <c r="C178" s="44">
        <f>IF(M177&lt;0,8%,15%)</f>
        <v>0.15</v>
      </c>
      <c r="D178" s="17"/>
      <c r="E178" s="78"/>
      <c r="F178" s="18"/>
      <c r="G178" s="132">
        <f>G177*C178</f>
        <v>0</v>
      </c>
      <c r="H178" s="133"/>
      <c r="I178" s="134">
        <f>I177*C178</f>
        <v>0</v>
      </c>
      <c r="J178" s="133"/>
      <c r="K178" s="135">
        <f>K177*C178</f>
        <v>0</v>
      </c>
      <c r="L178" s="21" t="str">
        <f t="shared" si="86"/>
        <v xml:space="preserve"> </v>
      </c>
      <c r="M178" s="287">
        <f>K178+I178+G178</f>
        <v>0</v>
      </c>
      <c r="O178" s="157">
        <f>K178+I178+G178</f>
        <v>0</v>
      </c>
      <c r="P178" s="5" t="b">
        <f>M178=O178</f>
        <v>1</v>
      </c>
    </row>
    <row r="179" spans="1:16" s="5" customFormat="1" outlineLevel="2" x14ac:dyDescent="0.2">
      <c r="A179" s="302" t="s">
        <v>15</v>
      </c>
      <c r="B179" s="124"/>
      <c r="C179" s="36"/>
      <c r="D179" s="37"/>
      <c r="E179" s="85"/>
      <c r="F179" s="38"/>
      <c r="G179" s="132">
        <f>SUM(G177:G178)</f>
        <v>0</v>
      </c>
      <c r="H179" s="133"/>
      <c r="I179" s="134">
        <f>SUM(I177:I178)</f>
        <v>0</v>
      </c>
      <c r="J179" s="133"/>
      <c r="K179" s="135">
        <f>SUM(K177:K178)</f>
        <v>0</v>
      </c>
      <c r="L179" s="35" t="str">
        <f t="shared" si="86"/>
        <v xml:space="preserve"> </v>
      </c>
      <c r="M179" s="303">
        <f>SUM(M177:M178)</f>
        <v>0</v>
      </c>
      <c r="O179" s="157">
        <f>K179+I179+G179</f>
        <v>0</v>
      </c>
      <c r="P179" s="5" t="b">
        <f>M179=O179</f>
        <v>1</v>
      </c>
    </row>
    <row r="180" spans="1:16" s="5" customFormat="1" ht="12.75" customHeight="1" outlineLevel="2" x14ac:dyDescent="0.2">
      <c r="A180" s="304" t="s">
        <v>58</v>
      </c>
      <c r="B180" s="122"/>
      <c r="C180" s="29"/>
      <c r="D180" s="30"/>
      <c r="E180" s="83"/>
      <c r="F180" s="31"/>
      <c r="G180" s="150" t="s">
        <v>57</v>
      </c>
      <c r="H180" s="151"/>
      <c r="I180" s="152" t="s">
        <v>57</v>
      </c>
      <c r="J180" s="151"/>
      <c r="K180" s="153" t="s">
        <v>57</v>
      </c>
      <c r="L180" s="45" t="str">
        <f t="shared" si="86"/>
        <v xml:space="preserve"> </v>
      </c>
      <c r="M180" s="313" t="s">
        <v>57</v>
      </c>
      <c r="O180" s="157"/>
    </row>
    <row r="181" spans="1:16" s="5" customFormat="1" ht="26.25" outlineLevel="2" thickBot="1" x14ac:dyDescent="0.25">
      <c r="A181" s="306" t="str">
        <f>"SUB TOTAL COST -  "&amp;A153</f>
        <v>SUB TOTAL COST -  Firm 5 (Subtier 2 to Subcontractor 2)</v>
      </c>
      <c r="B181" s="127"/>
      <c r="C181" s="109"/>
      <c r="D181" s="110"/>
      <c r="E181" s="108"/>
      <c r="F181" s="111"/>
      <c r="G181" s="145">
        <f>SUM(G179:G180)</f>
        <v>0</v>
      </c>
      <c r="H181" s="146"/>
      <c r="I181" s="147">
        <f>SUM(I179:I180)</f>
        <v>0</v>
      </c>
      <c r="J181" s="148"/>
      <c r="K181" s="149">
        <f>SUM(K179:K180)</f>
        <v>0</v>
      </c>
      <c r="L181" s="112" t="str">
        <f t="shared" si="86"/>
        <v xml:space="preserve"> </v>
      </c>
      <c r="M181" s="307">
        <f>SUM(M179:M180)</f>
        <v>0</v>
      </c>
      <c r="O181" s="157">
        <f>K181+I181+G181</f>
        <v>0</v>
      </c>
      <c r="P181" s="5" t="b">
        <f>M181=O181</f>
        <v>1</v>
      </c>
    </row>
    <row r="182" spans="1:16" s="5" customFormat="1" outlineLevel="1" x14ac:dyDescent="0.2">
      <c r="A182" s="308"/>
      <c r="B182" s="125"/>
      <c r="C182" s="39"/>
      <c r="D182" s="40"/>
      <c r="E182" s="87"/>
      <c r="F182" s="41"/>
      <c r="G182" s="98"/>
      <c r="H182" s="43"/>
      <c r="I182" s="98"/>
      <c r="J182" s="41"/>
      <c r="K182" s="42"/>
      <c r="L182" s="41"/>
      <c r="M182" s="314"/>
      <c r="O182" s="157"/>
    </row>
    <row r="183" spans="1:16" s="5" customFormat="1" outlineLevel="1" x14ac:dyDescent="0.2">
      <c r="A183" s="308"/>
      <c r="B183" s="125"/>
      <c r="C183" s="39"/>
      <c r="D183" s="40"/>
      <c r="E183" s="87"/>
      <c r="F183" s="41"/>
      <c r="G183" s="98"/>
      <c r="H183" s="43"/>
      <c r="I183" s="98"/>
      <c r="J183" s="41"/>
      <c r="K183" s="42"/>
      <c r="L183" s="41"/>
      <c r="M183" s="314"/>
      <c r="O183" s="157"/>
    </row>
    <row r="184" spans="1:16" s="5" customFormat="1" ht="19.5" customHeight="1" outlineLevel="1" x14ac:dyDescent="0.2">
      <c r="A184" s="284" t="s">
        <v>71</v>
      </c>
      <c r="B184" s="116"/>
      <c r="C184" s="71"/>
      <c r="D184" s="70"/>
      <c r="E184" s="77"/>
      <c r="F184" s="72"/>
      <c r="G184" s="90"/>
      <c r="H184" s="74"/>
      <c r="I184" s="90"/>
      <c r="J184" s="72"/>
      <c r="K184" s="73"/>
      <c r="L184" s="72"/>
      <c r="M184" s="285"/>
      <c r="O184" s="157"/>
    </row>
    <row r="185" spans="1:16" s="5" customFormat="1" outlineLevel="1" x14ac:dyDescent="0.2">
      <c r="A185" s="315" t="s">
        <v>68</v>
      </c>
      <c r="B185" s="126"/>
      <c r="C185" s="46"/>
      <c r="D185" s="40"/>
      <c r="E185" s="87"/>
      <c r="F185" s="41"/>
      <c r="G185" s="98"/>
      <c r="H185" s="43"/>
      <c r="I185" s="98"/>
      <c r="J185" s="41"/>
      <c r="K185" s="42"/>
      <c r="L185" s="41"/>
      <c r="M185" s="314"/>
      <c r="O185" s="157"/>
    </row>
    <row r="186" spans="1:16" s="5" customFormat="1" outlineLevel="1" x14ac:dyDescent="0.2">
      <c r="A186" s="325" t="s">
        <v>16</v>
      </c>
      <c r="B186" s="185"/>
      <c r="C186" s="186"/>
      <c r="D186" s="187"/>
      <c r="E186" s="188"/>
      <c r="F186" s="189"/>
      <c r="G186" s="190"/>
      <c r="H186" s="191"/>
      <c r="I186" s="192"/>
      <c r="J186" s="193"/>
      <c r="K186" s="194"/>
      <c r="L186" s="193"/>
      <c r="M186" s="326"/>
      <c r="O186" s="157"/>
    </row>
    <row r="187" spans="1:16" s="5" customFormat="1" outlineLevel="1" x14ac:dyDescent="0.2">
      <c r="A187" s="308"/>
      <c r="B187" s="117"/>
      <c r="C187" s="16"/>
      <c r="D187" s="17"/>
      <c r="E187" s="78">
        <f t="shared" ref="E187:E195" si="87">+D187*B187</f>
        <v>0</v>
      </c>
      <c r="F187" s="18"/>
      <c r="G187" s="91">
        <f t="shared" ref="G187:G195" si="88">+F187*E187</f>
        <v>0</v>
      </c>
      <c r="H187" s="19"/>
      <c r="I187" s="101">
        <f t="shared" ref="I187:I195" si="89">+H187*B187</f>
        <v>0</v>
      </c>
      <c r="J187" s="21"/>
      <c r="K187" s="20">
        <f t="shared" ref="K187:K195" si="90">+J187*B187</f>
        <v>0</v>
      </c>
      <c r="L187" s="21" t="str">
        <f t="shared" ref="L187:L195" si="91">IF(ISBLANK(B187)," ",+M187/B187)</f>
        <v xml:space="preserve"> </v>
      </c>
      <c r="M187" s="287">
        <f t="shared" ref="M187:M195" si="92">+K187+I187+G187</f>
        <v>0</v>
      </c>
      <c r="O187" s="157"/>
    </row>
    <row r="188" spans="1:16" s="5" customFormat="1" outlineLevel="1" x14ac:dyDescent="0.2">
      <c r="A188" s="308"/>
      <c r="B188" s="117"/>
      <c r="C188" s="16"/>
      <c r="D188" s="17"/>
      <c r="E188" s="78">
        <f t="shared" si="87"/>
        <v>0</v>
      </c>
      <c r="F188" s="18"/>
      <c r="G188" s="91">
        <f t="shared" si="88"/>
        <v>0</v>
      </c>
      <c r="H188" s="19"/>
      <c r="I188" s="101">
        <f t="shared" si="89"/>
        <v>0</v>
      </c>
      <c r="J188" s="21"/>
      <c r="K188" s="20">
        <f t="shared" si="90"/>
        <v>0</v>
      </c>
      <c r="L188" s="21" t="str">
        <f t="shared" si="91"/>
        <v xml:space="preserve"> </v>
      </c>
      <c r="M188" s="287">
        <f t="shared" si="92"/>
        <v>0</v>
      </c>
      <c r="O188" s="157"/>
    </row>
    <row r="189" spans="1:16" s="5" customFormat="1" outlineLevel="1" x14ac:dyDescent="0.2">
      <c r="A189" s="308"/>
      <c r="B189" s="117"/>
      <c r="C189" s="16"/>
      <c r="D189" s="17"/>
      <c r="E189" s="78">
        <f t="shared" si="87"/>
        <v>0</v>
      </c>
      <c r="F189" s="18"/>
      <c r="G189" s="91">
        <f t="shared" si="88"/>
        <v>0</v>
      </c>
      <c r="H189" s="19"/>
      <c r="I189" s="101">
        <f t="shared" si="89"/>
        <v>0</v>
      </c>
      <c r="J189" s="21"/>
      <c r="K189" s="20">
        <f t="shared" si="90"/>
        <v>0</v>
      </c>
      <c r="L189" s="21" t="str">
        <f t="shared" si="91"/>
        <v xml:space="preserve"> </v>
      </c>
      <c r="M189" s="287">
        <f t="shared" si="92"/>
        <v>0</v>
      </c>
      <c r="O189" s="157"/>
    </row>
    <row r="190" spans="1:16" s="5" customFormat="1" outlineLevel="1" x14ac:dyDescent="0.2">
      <c r="A190" s="308"/>
      <c r="B190" s="117"/>
      <c r="C190" s="16"/>
      <c r="D190" s="17"/>
      <c r="E190" s="78">
        <f t="shared" si="87"/>
        <v>0</v>
      </c>
      <c r="F190" s="18"/>
      <c r="G190" s="91">
        <f t="shared" si="88"/>
        <v>0</v>
      </c>
      <c r="H190" s="19"/>
      <c r="I190" s="101">
        <f t="shared" si="89"/>
        <v>0</v>
      </c>
      <c r="J190" s="21"/>
      <c r="K190" s="20">
        <f t="shared" si="90"/>
        <v>0</v>
      </c>
      <c r="L190" s="21" t="str">
        <f t="shared" si="91"/>
        <v xml:space="preserve"> </v>
      </c>
      <c r="M190" s="287">
        <f t="shared" si="92"/>
        <v>0</v>
      </c>
      <c r="O190" s="157"/>
    </row>
    <row r="191" spans="1:16" s="5" customFormat="1" outlineLevel="1" x14ac:dyDescent="0.2">
      <c r="A191" s="308"/>
      <c r="B191" s="117"/>
      <c r="C191" s="16"/>
      <c r="D191" s="17"/>
      <c r="E191" s="78">
        <f t="shared" si="87"/>
        <v>0</v>
      </c>
      <c r="F191" s="18"/>
      <c r="G191" s="91">
        <f t="shared" si="88"/>
        <v>0</v>
      </c>
      <c r="H191" s="19"/>
      <c r="I191" s="101">
        <f t="shared" si="89"/>
        <v>0</v>
      </c>
      <c r="J191" s="21"/>
      <c r="K191" s="20">
        <f t="shared" si="90"/>
        <v>0</v>
      </c>
      <c r="L191" s="21" t="str">
        <f t="shared" si="91"/>
        <v xml:space="preserve"> </v>
      </c>
      <c r="M191" s="287">
        <f t="shared" si="92"/>
        <v>0</v>
      </c>
      <c r="O191" s="157"/>
    </row>
    <row r="192" spans="1:16" s="5" customFormat="1" outlineLevel="1" x14ac:dyDescent="0.2">
      <c r="A192" s="308"/>
      <c r="B192" s="117"/>
      <c r="C192" s="16"/>
      <c r="D192" s="17"/>
      <c r="E192" s="78">
        <f t="shared" si="87"/>
        <v>0</v>
      </c>
      <c r="F192" s="18"/>
      <c r="G192" s="91">
        <f t="shared" si="88"/>
        <v>0</v>
      </c>
      <c r="H192" s="19"/>
      <c r="I192" s="101">
        <f t="shared" si="89"/>
        <v>0</v>
      </c>
      <c r="J192" s="21"/>
      <c r="K192" s="20">
        <f t="shared" si="90"/>
        <v>0</v>
      </c>
      <c r="L192" s="21" t="str">
        <f t="shared" si="91"/>
        <v xml:space="preserve"> </v>
      </c>
      <c r="M192" s="287">
        <f t="shared" si="92"/>
        <v>0</v>
      </c>
      <c r="O192" s="157"/>
    </row>
    <row r="193" spans="1:15" s="5" customFormat="1" outlineLevel="1" x14ac:dyDescent="0.2">
      <c r="A193" s="308"/>
      <c r="B193" s="117"/>
      <c r="C193" s="16"/>
      <c r="D193" s="17"/>
      <c r="E193" s="78">
        <f t="shared" si="87"/>
        <v>0</v>
      </c>
      <c r="F193" s="18"/>
      <c r="G193" s="91">
        <f t="shared" si="88"/>
        <v>0</v>
      </c>
      <c r="H193" s="19"/>
      <c r="I193" s="101">
        <f t="shared" si="89"/>
        <v>0</v>
      </c>
      <c r="J193" s="21"/>
      <c r="K193" s="20">
        <f t="shared" si="90"/>
        <v>0</v>
      </c>
      <c r="L193" s="21" t="str">
        <f t="shared" si="91"/>
        <v xml:space="preserve"> </v>
      </c>
      <c r="M193" s="287">
        <f t="shared" si="92"/>
        <v>0</v>
      </c>
      <c r="O193" s="157"/>
    </row>
    <row r="194" spans="1:15" s="5" customFormat="1" outlineLevel="1" x14ac:dyDescent="0.2">
      <c r="A194" s="308" t="s">
        <v>44</v>
      </c>
      <c r="B194" s="117"/>
      <c r="C194" s="16"/>
      <c r="D194" s="17"/>
      <c r="E194" s="78">
        <f t="shared" si="87"/>
        <v>0</v>
      </c>
      <c r="F194" s="18"/>
      <c r="G194" s="91">
        <f t="shared" si="88"/>
        <v>0</v>
      </c>
      <c r="H194" s="19"/>
      <c r="I194" s="101">
        <f t="shared" si="89"/>
        <v>0</v>
      </c>
      <c r="J194" s="21"/>
      <c r="K194" s="20">
        <f t="shared" si="90"/>
        <v>0</v>
      </c>
      <c r="L194" s="21" t="str">
        <f t="shared" si="91"/>
        <v xml:space="preserve"> </v>
      </c>
      <c r="M194" s="287">
        <f t="shared" si="92"/>
        <v>0</v>
      </c>
      <c r="O194" s="157"/>
    </row>
    <row r="195" spans="1:15" s="5" customFormat="1" ht="12" customHeight="1" outlineLevel="1" x14ac:dyDescent="0.2">
      <c r="A195" s="311"/>
      <c r="B195" s="120"/>
      <c r="C195" s="22"/>
      <c r="D195" s="23"/>
      <c r="E195" s="81">
        <f t="shared" si="87"/>
        <v>0</v>
      </c>
      <c r="F195" s="24"/>
      <c r="G195" s="91">
        <f t="shared" si="88"/>
        <v>0</v>
      </c>
      <c r="H195" s="28"/>
      <c r="I195" s="101">
        <f t="shared" si="89"/>
        <v>0</v>
      </c>
      <c r="J195" s="21"/>
      <c r="K195" s="20">
        <f t="shared" si="90"/>
        <v>0</v>
      </c>
      <c r="L195" s="21" t="str">
        <f t="shared" si="91"/>
        <v xml:space="preserve"> </v>
      </c>
      <c r="M195" s="287">
        <f t="shared" si="92"/>
        <v>0</v>
      </c>
      <c r="O195" s="157"/>
    </row>
    <row r="196" spans="1:15" s="5" customFormat="1" outlineLevel="1" x14ac:dyDescent="0.2">
      <c r="A196" s="325" t="s">
        <v>17</v>
      </c>
      <c r="B196" s="185"/>
      <c r="C196" s="186"/>
      <c r="D196" s="187"/>
      <c r="E196" s="188"/>
      <c r="F196" s="189"/>
      <c r="G196" s="190"/>
      <c r="H196" s="191"/>
      <c r="I196" s="192"/>
      <c r="J196" s="193"/>
      <c r="K196" s="194"/>
      <c r="L196" s="193"/>
      <c r="M196" s="326"/>
      <c r="O196" s="157"/>
    </row>
    <row r="197" spans="1:15" s="5" customFormat="1" outlineLevel="1" x14ac:dyDescent="0.2">
      <c r="A197" s="327"/>
      <c r="B197" s="119"/>
      <c r="C197" s="10"/>
      <c r="D197" s="11"/>
      <c r="E197" s="80">
        <f t="shared" ref="E197:E208" si="93">+D197*B197</f>
        <v>0</v>
      </c>
      <c r="F197" s="12"/>
      <c r="G197" s="91">
        <f t="shared" ref="G197:G208" si="94">+F197*E197</f>
        <v>0</v>
      </c>
      <c r="H197" s="19"/>
      <c r="I197" s="101">
        <f t="shared" ref="I197:I208" si="95">+H197*B197</f>
        <v>0</v>
      </c>
      <c r="J197" s="21"/>
      <c r="K197" s="20">
        <f t="shared" ref="K197:K208" si="96">+J197*B197</f>
        <v>0</v>
      </c>
      <c r="L197" s="21" t="str">
        <f t="shared" ref="L197:L208" si="97">IF(ISBLANK(B197)," ",+M197/B197)</f>
        <v xml:space="preserve"> </v>
      </c>
      <c r="M197" s="287">
        <f t="shared" ref="M197:M209" si="98">+K197+I197+G197</f>
        <v>0</v>
      </c>
      <c r="O197" s="157"/>
    </row>
    <row r="198" spans="1:15" s="5" customFormat="1" outlineLevel="1" x14ac:dyDescent="0.2">
      <c r="A198" s="308"/>
      <c r="B198" s="117"/>
      <c r="C198" s="16"/>
      <c r="D198" s="17"/>
      <c r="E198" s="78">
        <f t="shared" si="93"/>
        <v>0</v>
      </c>
      <c r="F198" s="18"/>
      <c r="G198" s="91">
        <f t="shared" si="94"/>
        <v>0</v>
      </c>
      <c r="H198" s="19"/>
      <c r="I198" s="101">
        <f t="shared" si="95"/>
        <v>0</v>
      </c>
      <c r="J198" s="21"/>
      <c r="K198" s="20">
        <f t="shared" si="96"/>
        <v>0</v>
      </c>
      <c r="L198" s="21" t="str">
        <f t="shared" si="97"/>
        <v xml:space="preserve"> </v>
      </c>
      <c r="M198" s="287">
        <f t="shared" si="98"/>
        <v>0</v>
      </c>
      <c r="O198" s="157"/>
    </row>
    <row r="199" spans="1:15" s="5" customFormat="1" outlineLevel="1" x14ac:dyDescent="0.2">
      <c r="A199" s="328"/>
      <c r="B199" s="117"/>
      <c r="C199" s="16"/>
      <c r="D199" s="17"/>
      <c r="E199" s="78">
        <f t="shared" si="93"/>
        <v>0</v>
      </c>
      <c r="F199" s="18"/>
      <c r="G199" s="91">
        <f t="shared" si="94"/>
        <v>0</v>
      </c>
      <c r="H199" s="19"/>
      <c r="I199" s="101">
        <f t="shared" si="95"/>
        <v>0</v>
      </c>
      <c r="J199" s="21"/>
      <c r="K199" s="20">
        <f t="shared" si="96"/>
        <v>0</v>
      </c>
      <c r="L199" s="21" t="str">
        <f t="shared" si="97"/>
        <v xml:space="preserve"> </v>
      </c>
      <c r="M199" s="287">
        <f t="shared" si="98"/>
        <v>0</v>
      </c>
      <c r="O199" s="157"/>
    </row>
    <row r="200" spans="1:15" s="5" customFormat="1" outlineLevel="1" x14ac:dyDescent="0.2">
      <c r="A200" s="328"/>
      <c r="B200" s="117"/>
      <c r="C200" s="16"/>
      <c r="D200" s="17"/>
      <c r="E200" s="78">
        <f t="shared" si="93"/>
        <v>0</v>
      </c>
      <c r="F200" s="18"/>
      <c r="G200" s="91">
        <f t="shared" si="94"/>
        <v>0</v>
      </c>
      <c r="H200" s="19"/>
      <c r="I200" s="101">
        <f t="shared" si="95"/>
        <v>0</v>
      </c>
      <c r="J200" s="21"/>
      <c r="K200" s="20">
        <f t="shared" si="96"/>
        <v>0</v>
      </c>
      <c r="L200" s="21" t="str">
        <f t="shared" si="97"/>
        <v xml:space="preserve"> </v>
      </c>
      <c r="M200" s="287">
        <f t="shared" si="98"/>
        <v>0</v>
      </c>
      <c r="O200" s="157"/>
    </row>
    <row r="201" spans="1:15" s="5" customFormat="1" outlineLevel="1" x14ac:dyDescent="0.2">
      <c r="A201" s="328"/>
      <c r="B201" s="117"/>
      <c r="C201" s="16"/>
      <c r="D201" s="17"/>
      <c r="E201" s="78">
        <f>+D201*B201</f>
        <v>0</v>
      </c>
      <c r="F201" s="18"/>
      <c r="G201" s="91">
        <f t="shared" si="94"/>
        <v>0</v>
      </c>
      <c r="H201" s="19"/>
      <c r="I201" s="101">
        <f t="shared" si="95"/>
        <v>0</v>
      </c>
      <c r="J201" s="21"/>
      <c r="K201" s="20">
        <f t="shared" si="96"/>
        <v>0</v>
      </c>
      <c r="L201" s="21" t="str">
        <f t="shared" si="97"/>
        <v xml:space="preserve"> </v>
      </c>
      <c r="M201" s="287">
        <f t="shared" si="98"/>
        <v>0</v>
      </c>
      <c r="O201" s="157"/>
    </row>
    <row r="202" spans="1:15" s="5" customFormat="1" outlineLevel="1" x14ac:dyDescent="0.2">
      <c r="A202" s="328"/>
      <c r="B202" s="117"/>
      <c r="C202" s="16"/>
      <c r="D202" s="17"/>
      <c r="E202" s="78">
        <f t="shared" si="93"/>
        <v>0</v>
      </c>
      <c r="F202" s="18"/>
      <c r="G202" s="91">
        <f t="shared" si="94"/>
        <v>0</v>
      </c>
      <c r="H202" s="19"/>
      <c r="I202" s="101">
        <f t="shared" si="95"/>
        <v>0</v>
      </c>
      <c r="J202" s="21"/>
      <c r="K202" s="20">
        <f t="shared" si="96"/>
        <v>0</v>
      </c>
      <c r="L202" s="21" t="str">
        <f t="shared" si="97"/>
        <v xml:space="preserve"> </v>
      </c>
      <c r="M202" s="287">
        <f t="shared" si="98"/>
        <v>0</v>
      </c>
      <c r="O202" s="157"/>
    </row>
    <row r="203" spans="1:15" s="5" customFormat="1" outlineLevel="1" x14ac:dyDescent="0.2">
      <c r="A203" s="328"/>
      <c r="B203" s="117"/>
      <c r="C203" s="16"/>
      <c r="D203" s="17"/>
      <c r="E203" s="78">
        <f t="shared" si="93"/>
        <v>0</v>
      </c>
      <c r="F203" s="18"/>
      <c r="G203" s="91">
        <f t="shared" si="94"/>
        <v>0</v>
      </c>
      <c r="H203" s="19"/>
      <c r="I203" s="101">
        <f t="shared" si="95"/>
        <v>0</v>
      </c>
      <c r="J203" s="21"/>
      <c r="K203" s="20">
        <f t="shared" si="96"/>
        <v>0</v>
      </c>
      <c r="L203" s="21" t="str">
        <f t="shared" si="97"/>
        <v xml:space="preserve"> </v>
      </c>
      <c r="M203" s="287">
        <f t="shared" si="98"/>
        <v>0</v>
      </c>
      <c r="O203" s="157"/>
    </row>
    <row r="204" spans="1:15" s="5" customFormat="1" outlineLevel="1" x14ac:dyDescent="0.2">
      <c r="A204" s="328"/>
      <c r="B204" s="117"/>
      <c r="C204" s="16"/>
      <c r="D204" s="17"/>
      <c r="E204" s="78">
        <f t="shared" si="93"/>
        <v>0</v>
      </c>
      <c r="F204" s="18"/>
      <c r="G204" s="91">
        <f t="shared" si="94"/>
        <v>0</v>
      </c>
      <c r="H204" s="19"/>
      <c r="I204" s="101">
        <f t="shared" si="95"/>
        <v>0</v>
      </c>
      <c r="J204" s="21"/>
      <c r="K204" s="20">
        <f t="shared" si="96"/>
        <v>0</v>
      </c>
      <c r="L204" s="21" t="str">
        <f t="shared" si="97"/>
        <v xml:space="preserve"> </v>
      </c>
      <c r="M204" s="287">
        <f t="shared" si="98"/>
        <v>0</v>
      </c>
      <c r="O204" s="157"/>
    </row>
    <row r="205" spans="1:15" s="5" customFormat="1" outlineLevel="1" x14ac:dyDescent="0.2">
      <c r="A205" s="328"/>
      <c r="B205" s="117"/>
      <c r="C205" s="16"/>
      <c r="D205" s="17"/>
      <c r="E205" s="78">
        <f t="shared" si="93"/>
        <v>0</v>
      </c>
      <c r="F205" s="18"/>
      <c r="G205" s="91">
        <f t="shared" si="94"/>
        <v>0</v>
      </c>
      <c r="H205" s="19"/>
      <c r="I205" s="101">
        <f t="shared" si="95"/>
        <v>0</v>
      </c>
      <c r="J205" s="21"/>
      <c r="K205" s="20">
        <f t="shared" si="96"/>
        <v>0</v>
      </c>
      <c r="L205" s="21" t="str">
        <f t="shared" si="97"/>
        <v xml:space="preserve"> </v>
      </c>
      <c r="M205" s="287">
        <f t="shared" si="98"/>
        <v>0</v>
      </c>
      <c r="O205" s="157"/>
    </row>
    <row r="206" spans="1:15" s="5" customFormat="1" outlineLevel="1" x14ac:dyDescent="0.2">
      <c r="A206" s="328"/>
      <c r="B206" s="117"/>
      <c r="C206" s="16"/>
      <c r="D206" s="17"/>
      <c r="E206" s="78">
        <f t="shared" si="93"/>
        <v>0</v>
      </c>
      <c r="F206" s="18"/>
      <c r="G206" s="91">
        <f t="shared" si="94"/>
        <v>0</v>
      </c>
      <c r="H206" s="19"/>
      <c r="I206" s="101">
        <f t="shared" si="95"/>
        <v>0</v>
      </c>
      <c r="J206" s="21"/>
      <c r="K206" s="20">
        <f t="shared" si="96"/>
        <v>0</v>
      </c>
      <c r="L206" s="21" t="str">
        <f t="shared" si="97"/>
        <v xml:space="preserve"> </v>
      </c>
      <c r="M206" s="287">
        <f t="shared" si="98"/>
        <v>0</v>
      </c>
      <c r="O206" s="157"/>
    </row>
    <row r="207" spans="1:15" s="5" customFormat="1" outlineLevel="1" x14ac:dyDescent="0.2">
      <c r="A207" s="328"/>
      <c r="B207" s="117"/>
      <c r="C207" s="16"/>
      <c r="D207" s="17"/>
      <c r="E207" s="78">
        <f t="shared" si="93"/>
        <v>0</v>
      </c>
      <c r="F207" s="18"/>
      <c r="G207" s="91">
        <f t="shared" si="94"/>
        <v>0</v>
      </c>
      <c r="H207" s="19"/>
      <c r="I207" s="101">
        <f t="shared" si="95"/>
        <v>0</v>
      </c>
      <c r="J207" s="21"/>
      <c r="K207" s="20">
        <f t="shared" si="96"/>
        <v>0</v>
      </c>
      <c r="L207" s="21" t="str">
        <f t="shared" si="97"/>
        <v xml:space="preserve"> </v>
      </c>
      <c r="M207" s="287">
        <f t="shared" si="98"/>
        <v>0</v>
      </c>
      <c r="O207" s="157"/>
    </row>
    <row r="208" spans="1:15" s="5" customFormat="1" outlineLevel="1" x14ac:dyDescent="0.2">
      <c r="A208" s="328"/>
      <c r="B208" s="117"/>
      <c r="C208" s="16"/>
      <c r="D208" s="17"/>
      <c r="E208" s="78">
        <f t="shared" si="93"/>
        <v>0</v>
      </c>
      <c r="F208" s="18"/>
      <c r="G208" s="91">
        <f t="shared" si="94"/>
        <v>0</v>
      </c>
      <c r="H208" s="19"/>
      <c r="I208" s="101">
        <f t="shared" si="95"/>
        <v>0</v>
      </c>
      <c r="J208" s="21"/>
      <c r="K208" s="20">
        <f t="shared" si="96"/>
        <v>0</v>
      </c>
      <c r="L208" s="21" t="str">
        <f t="shared" si="97"/>
        <v xml:space="preserve"> </v>
      </c>
      <c r="M208" s="287">
        <f t="shared" si="98"/>
        <v>0</v>
      </c>
      <c r="O208" s="157"/>
    </row>
    <row r="209" spans="1:16" s="5" customFormat="1" outlineLevel="1" x14ac:dyDescent="0.2">
      <c r="A209" s="325" t="s">
        <v>41</v>
      </c>
      <c r="B209" s="185"/>
      <c r="C209" s="186"/>
      <c r="D209" s="187"/>
      <c r="E209" s="188"/>
      <c r="F209" s="189"/>
      <c r="G209" s="190"/>
      <c r="H209" s="191"/>
      <c r="I209" s="192"/>
      <c r="J209" s="193"/>
      <c r="K209" s="194"/>
      <c r="L209" s="193"/>
      <c r="M209" s="326">
        <f t="shared" si="98"/>
        <v>0</v>
      </c>
      <c r="O209" s="157"/>
    </row>
    <row r="210" spans="1:16" s="5" customFormat="1" ht="13.5" customHeight="1" outlineLevel="1" x14ac:dyDescent="0.2">
      <c r="A210" s="329"/>
      <c r="B210" s="119"/>
      <c r="C210" s="10"/>
      <c r="D210" s="11"/>
      <c r="E210" s="80">
        <f t="shared" ref="E210:E215" si="99">+D210*B210</f>
        <v>0</v>
      </c>
      <c r="F210" s="12"/>
      <c r="G210" s="91">
        <f>+F210*E210</f>
        <v>0</v>
      </c>
      <c r="H210" s="19"/>
      <c r="I210" s="101">
        <f>+H210*B210</f>
        <v>0</v>
      </c>
      <c r="J210" s="21"/>
      <c r="K210" s="20">
        <f>+J210*B210</f>
        <v>0</v>
      </c>
      <c r="L210" s="21" t="str">
        <f>IF(ISBLANK(B210)," ",+M210/B210)</f>
        <v xml:space="preserve"> </v>
      </c>
      <c r="M210" s="287">
        <f>+K210+I210+G210</f>
        <v>0</v>
      </c>
      <c r="O210" s="157"/>
    </row>
    <row r="211" spans="1:16" s="5" customFormat="1" outlineLevel="1" x14ac:dyDescent="0.2">
      <c r="A211" s="308"/>
      <c r="B211" s="117"/>
      <c r="C211" s="16"/>
      <c r="D211" s="17"/>
      <c r="E211" s="78">
        <f t="shared" si="99"/>
        <v>0</v>
      </c>
      <c r="F211" s="18"/>
      <c r="G211" s="91">
        <f>+F211*E211</f>
        <v>0</v>
      </c>
      <c r="H211" s="19"/>
      <c r="I211" s="101">
        <f>+H211*B211</f>
        <v>0</v>
      </c>
      <c r="J211" s="21"/>
      <c r="K211" s="20">
        <f>+J211*B211</f>
        <v>0</v>
      </c>
      <c r="L211" s="21" t="str">
        <f>IF(ISBLANK(B211)," ",+M211/B211)</f>
        <v xml:space="preserve"> </v>
      </c>
      <c r="M211" s="287">
        <f>+K211+I211+G211</f>
        <v>0</v>
      </c>
      <c r="O211" s="157"/>
    </row>
    <row r="212" spans="1:16" s="5" customFormat="1" outlineLevel="1" x14ac:dyDescent="0.2">
      <c r="A212" s="330"/>
      <c r="B212" s="117"/>
      <c r="C212" s="16"/>
      <c r="D212" s="17"/>
      <c r="E212" s="78">
        <f t="shared" si="99"/>
        <v>0</v>
      </c>
      <c r="F212" s="18"/>
      <c r="G212" s="91">
        <f>+F212*E212</f>
        <v>0</v>
      </c>
      <c r="H212" s="19"/>
      <c r="I212" s="101">
        <f>+H212*B212</f>
        <v>0</v>
      </c>
      <c r="J212" s="21"/>
      <c r="K212" s="20">
        <f>+J212*B212</f>
        <v>0</v>
      </c>
      <c r="L212" s="21" t="str">
        <f>IF(ISBLANK(B212)," ",+M212/B212)</f>
        <v xml:space="preserve"> </v>
      </c>
      <c r="M212" s="287">
        <f>+K212+I212+G212</f>
        <v>0</v>
      </c>
      <c r="O212" s="157"/>
    </row>
    <row r="213" spans="1:16" s="5" customFormat="1" outlineLevel="1" x14ac:dyDescent="0.2">
      <c r="A213" s="308"/>
      <c r="B213" s="117"/>
      <c r="C213" s="16"/>
      <c r="D213" s="17"/>
      <c r="E213" s="78">
        <f t="shared" si="99"/>
        <v>0</v>
      </c>
      <c r="F213" s="18"/>
      <c r="G213" s="91">
        <f>+F213*E213</f>
        <v>0</v>
      </c>
      <c r="H213" s="19"/>
      <c r="I213" s="101">
        <f>+H213*B213</f>
        <v>0</v>
      </c>
      <c r="J213" s="21"/>
      <c r="K213" s="20">
        <f>+J213*B213</f>
        <v>0</v>
      </c>
      <c r="L213" s="21" t="str">
        <f>IF(ISBLANK(B213)," ",+M213/B213)</f>
        <v xml:space="preserve"> </v>
      </c>
      <c r="M213" s="287">
        <f>+K213+I213+G213</f>
        <v>0</v>
      </c>
      <c r="O213" s="157"/>
    </row>
    <row r="214" spans="1:16" s="5" customFormat="1" outlineLevel="1" x14ac:dyDescent="0.2">
      <c r="A214" s="312"/>
      <c r="B214" s="122"/>
      <c r="C214" s="29"/>
      <c r="D214" s="30"/>
      <c r="E214" s="83">
        <f t="shared" si="99"/>
        <v>0</v>
      </c>
      <c r="F214" s="31"/>
      <c r="G214" s="91">
        <f>+F214*E214</f>
        <v>0</v>
      </c>
      <c r="H214" s="19"/>
      <c r="I214" s="101">
        <f>+H214*B214</f>
        <v>0</v>
      </c>
      <c r="J214" s="21"/>
      <c r="K214" s="20">
        <f>+J214*B214</f>
        <v>0</v>
      </c>
      <c r="L214" s="21" t="str">
        <f>IF(ISBLANK(B214)," ",+M214/B214)</f>
        <v xml:space="preserve"> </v>
      </c>
      <c r="M214" s="287">
        <f>+K214+I214+G214</f>
        <v>0</v>
      </c>
      <c r="O214" s="157"/>
    </row>
    <row r="215" spans="1:16" s="5" customFormat="1" outlineLevel="1" x14ac:dyDescent="0.2">
      <c r="A215" s="325" t="s">
        <v>15</v>
      </c>
      <c r="B215" s="185"/>
      <c r="C215" s="186"/>
      <c r="D215" s="187"/>
      <c r="E215" s="188">
        <f t="shared" si="99"/>
        <v>0</v>
      </c>
      <c r="F215" s="189"/>
      <c r="G215" s="190">
        <f>SUM(G183:G214)</f>
        <v>0</v>
      </c>
      <c r="H215" s="191"/>
      <c r="I215" s="192">
        <f>SUM(I183:I214)</f>
        <v>0</v>
      </c>
      <c r="J215" s="193"/>
      <c r="K215" s="194">
        <f>SUM(K183:K214)</f>
        <v>0</v>
      </c>
      <c r="L215" s="193"/>
      <c r="M215" s="326">
        <f>SUM(M183:M214)</f>
        <v>0</v>
      </c>
      <c r="O215" s="157"/>
    </row>
    <row r="216" spans="1:16" s="5" customFormat="1" outlineLevel="1" x14ac:dyDescent="0.2">
      <c r="A216" s="301" t="s">
        <v>86</v>
      </c>
      <c r="B216" s="117"/>
      <c r="C216" s="346" t="str">
        <f>Summary!$E$36&amp;"%"</f>
        <v>0%</v>
      </c>
      <c r="D216" s="17"/>
      <c r="E216" s="78"/>
      <c r="F216" s="18"/>
      <c r="G216" s="132"/>
      <c r="H216" s="133"/>
      <c r="I216" s="134">
        <f>I215*C216</f>
        <v>0</v>
      </c>
      <c r="J216" s="133"/>
      <c r="K216" s="135">
        <f>K215*C216</f>
        <v>0</v>
      </c>
      <c r="L216" s="35" t="str">
        <f>IF(ISBLANK(B216)," ",+M216/B216)</f>
        <v xml:space="preserve"> </v>
      </c>
      <c r="M216" s="287">
        <f>K216+I216</f>
        <v>0</v>
      </c>
      <c r="O216" s="157">
        <f>K216+I216+G216</f>
        <v>0</v>
      </c>
      <c r="P216" s="5" t="b">
        <f>M216=O216</f>
        <v>1</v>
      </c>
    </row>
    <row r="217" spans="1:16" s="5" customFormat="1" outlineLevel="1" x14ac:dyDescent="0.2">
      <c r="A217" s="302" t="s">
        <v>15</v>
      </c>
      <c r="B217" s="124"/>
      <c r="C217" s="36"/>
      <c r="D217" s="37"/>
      <c r="E217" s="85"/>
      <c r="F217" s="38"/>
      <c r="G217" s="132">
        <f>SUM(G215:G216)</f>
        <v>0</v>
      </c>
      <c r="H217" s="133"/>
      <c r="I217" s="134">
        <f>SUM(I215:I216)</f>
        <v>0</v>
      </c>
      <c r="J217" s="133"/>
      <c r="K217" s="135">
        <f>SUM(K215:K216)</f>
        <v>0</v>
      </c>
      <c r="L217" s="35" t="str">
        <f>IF(ISBLANK(B217)," ",+M217/B217)</f>
        <v xml:space="preserve"> </v>
      </c>
      <c r="M217" s="303">
        <f>SUM(M215:M216)</f>
        <v>0</v>
      </c>
      <c r="O217" s="157">
        <f>K217+I217+G217</f>
        <v>0</v>
      </c>
      <c r="P217" s="5" t="b">
        <f>M217=O217</f>
        <v>1</v>
      </c>
    </row>
    <row r="218" spans="1:16" s="5" customFormat="1" outlineLevel="1" x14ac:dyDescent="0.2">
      <c r="A218" s="301" t="s">
        <v>49</v>
      </c>
      <c r="B218" s="117"/>
      <c r="C218" s="44">
        <f>IF(M217&lt;0,8%,15%)</f>
        <v>0.15</v>
      </c>
      <c r="D218" s="17"/>
      <c r="E218" s="78"/>
      <c r="F218" s="18"/>
      <c r="G218" s="132">
        <f>G217*C218</f>
        <v>0</v>
      </c>
      <c r="H218" s="133"/>
      <c r="I218" s="134">
        <f>I217*C218</f>
        <v>0</v>
      </c>
      <c r="J218" s="133"/>
      <c r="K218" s="135">
        <f>K217*C218</f>
        <v>0</v>
      </c>
      <c r="L218" s="21" t="str">
        <f>IF(ISBLANK(B218)," ",+M218/B218)</f>
        <v xml:space="preserve"> </v>
      </c>
      <c r="M218" s="287">
        <f>K218+I218+G218</f>
        <v>0</v>
      </c>
      <c r="O218" s="157">
        <f>K218+I218+G218</f>
        <v>0</v>
      </c>
      <c r="P218" s="5" t="b">
        <f>M218=O218</f>
        <v>1</v>
      </c>
    </row>
    <row r="219" spans="1:16" s="5" customFormat="1" outlineLevel="1" x14ac:dyDescent="0.2">
      <c r="A219" s="302" t="s">
        <v>15</v>
      </c>
      <c r="B219" s="124"/>
      <c r="C219" s="36"/>
      <c r="D219" s="37"/>
      <c r="E219" s="85"/>
      <c r="F219" s="38"/>
      <c r="G219" s="132">
        <f>SUM(G217:G218)</f>
        <v>0</v>
      </c>
      <c r="H219" s="133"/>
      <c r="I219" s="134">
        <f>SUM(I217:I218)</f>
        <v>0</v>
      </c>
      <c r="J219" s="133"/>
      <c r="K219" s="135">
        <f>SUM(K217:K218)</f>
        <v>0</v>
      </c>
      <c r="L219" s="35" t="str">
        <f>IF(ISBLANK(B219)," ",+M219/B219)</f>
        <v xml:space="preserve"> </v>
      </c>
      <c r="M219" s="303">
        <f>SUM(M217:M218)</f>
        <v>0</v>
      </c>
      <c r="O219" s="157">
        <f>K219+I219+G219</f>
        <v>0</v>
      </c>
      <c r="P219" s="5" t="b">
        <f>M219=O219</f>
        <v>1</v>
      </c>
    </row>
    <row r="220" spans="1:16" s="5" customFormat="1" ht="12.75" customHeight="1" outlineLevel="1" x14ac:dyDescent="0.2">
      <c r="A220" s="304" t="s">
        <v>58</v>
      </c>
      <c r="B220" s="117"/>
      <c r="C220" s="16"/>
      <c r="D220" s="17"/>
      <c r="E220" s="78"/>
      <c r="F220" s="18"/>
      <c r="G220" s="158" t="s">
        <v>57</v>
      </c>
      <c r="H220" s="159"/>
      <c r="I220" s="160" t="s">
        <v>57</v>
      </c>
      <c r="J220" s="159"/>
      <c r="K220" s="161" t="s">
        <v>57</v>
      </c>
      <c r="L220" s="21" t="str">
        <f>IF(ISBLANK(B220)," ",+M220/B220)</f>
        <v xml:space="preserve"> </v>
      </c>
      <c r="M220" s="319" t="s">
        <v>57</v>
      </c>
      <c r="O220" s="157"/>
    </row>
    <row r="221" spans="1:16" s="4" customFormat="1" ht="12.75" customHeight="1" outlineLevel="1" thickBot="1" x14ac:dyDescent="0.25">
      <c r="A221" s="301" t="s">
        <v>59</v>
      </c>
      <c r="B221" s="117"/>
      <c r="C221" s="44">
        <v>0.05</v>
      </c>
      <c r="D221" s="17"/>
      <c r="E221" s="78"/>
      <c r="F221" s="18"/>
      <c r="G221" s="132">
        <f>(G151+G181)*$C$221</f>
        <v>0</v>
      </c>
      <c r="H221" s="133"/>
      <c r="I221" s="134">
        <f>(I151+I181)*$C$221</f>
        <v>0</v>
      </c>
      <c r="J221" s="133"/>
      <c r="K221" s="134">
        <f>(K151+K181)*$C$221</f>
        <v>0</v>
      </c>
      <c r="L221" s="21"/>
      <c r="M221" s="331">
        <f>K221+I221+G221</f>
        <v>0</v>
      </c>
      <c r="O221" s="157">
        <f>K221+I221+G221</f>
        <v>0</v>
      </c>
      <c r="P221" s="5" t="b">
        <f>M221=O221</f>
        <v>1</v>
      </c>
    </row>
    <row r="222" spans="1:16" s="5" customFormat="1" ht="13.5" outlineLevel="1" thickBot="1" x14ac:dyDescent="0.25">
      <c r="A222" s="332" t="str">
        <f>"SUB TOTAL COST -  "&amp;A185</f>
        <v>SUB TOTAL COST -  Subcontractor 2</v>
      </c>
      <c r="B222" s="195"/>
      <c r="C222" s="196"/>
      <c r="D222" s="197"/>
      <c r="E222" s="198"/>
      <c r="F222" s="199"/>
      <c r="G222" s="200">
        <f>SUM(G219:G221)</f>
        <v>0</v>
      </c>
      <c r="H222" s="201"/>
      <c r="I222" s="202">
        <f>SUM(I219:I221)</f>
        <v>0</v>
      </c>
      <c r="J222" s="203"/>
      <c r="K222" s="202">
        <f>SUM(K219:K221)</f>
        <v>0</v>
      </c>
      <c r="L222" s="202"/>
      <c r="M222" s="333">
        <f>SUM(M219:M221)</f>
        <v>0</v>
      </c>
      <c r="O222" s="157">
        <f>K222+I222+G222</f>
        <v>0</v>
      </c>
      <c r="P222" s="5" t="b">
        <f>M222=O222</f>
        <v>1</v>
      </c>
    </row>
    <row r="223" spans="1:16" s="5" customFormat="1" x14ac:dyDescent="0.2">
      <c r="A223" s="323"/>
      <c r="B223" s="265"/>
      <c r="C223" s="266"/>
      <c r="D223" s="267"/>
      <c r="E223" s="268"/>
      <c r="F223" s="269"/>
      <c r="G223" s="270"/>
      <c r="H223" s="271"/>
      <c r="I223" s="270"/>
      <c r="J223" s="269"/>
      <c r="K223" s="272"/>
      <c r="L223" s="269"/>
      <c r="M223" s="324"/>
      <c r="O223" s="157">
        <f>K223+I223+G223</f>
        <v>0</v>
      </c>
    </row>
    <row r="224" spans="1:16" s="5" customFormat="1" ht="19.5" customHeight="1" outlineLevel="1" x14ac:dyDescent="0.2">
      <c r="A224" s="284" t="s">
        <v>45</v>
      </c>
      <c r="B224" s="116"/>
      <c r="C224" s="71"/>
      <c r="D224" s="70"/>
      <c r="E224" s="77"/>
      <c r="F224" s="72"/>
      <c r="G224" s="90"/>
      <c r="H224" s="74"/>
      <c r="I224" s="90"/>
      <c r="J224" s="72"/>
      <c r="K224" s="73"/>
      <c r="L224" s="72"/>
      <c r="M224" s="285"/>
      <c r="O224" s="157"/>
    </row>
    <row r="225" spans="1:15" s="343" customFormat="1" ht="19.5" customHeight="1" outlineLevel="1" x14ac:dyDescent="0.2">
      <c r="A225" s="345"/>
      <c r="B225" s="334"/>
      <c r="C225" s="335"/>
      <c r="D225" s="336"/>
      <c r="E225" s="337"/>
      <c r="F225" s="338"/>
      <c r="G225" s="339"/>
      <c r="H225" s="340"/>
      <c r="I225" s="339"/>
      <c r="J225" s="338"/>
      <c r="K225" s="341"/>
      <c r="L225" s="338"/>
      <c r="M225" s="342"/>
      <c r="O225" s="344"/>
    </row>
    <row r="226" spans="1:15" s="5" customFormat="1" outlineLevel="1" x14ac:dyDescent="0.2">
      <c r="A226" s="288" t="s">
        <v>16</v>
      </c>
      <c r="B226" s="118"/>
      <c r="C226" s="47"/>
      <c r="D226" s="48"/>
      <c r="E226" s="79"/>
      <c r="F226" s="49"/>
      <c r="G226" s="92"/>
      <c r="H226" s="50"/>
      <c r="I226" s="102"/>
      <c r="J226" s="52"/>
      <c r="K226" s="51"/>
      <c r="L226" s="52"/>
      <c r="M226" s="289"/>
      <c r="O226" s="157"/>
    </row>
    <row r="227" spans="1:15" s="5" customFormat="1" outlineLevel="1" x14ac:dyDescent="0.2">
      <c r="A227" s="294"/>
      <c r="B227" s="226"/>
      <c r="C227" s="227"/>
      <c r="D227" s="228"/>
      <c r="E227" s="78">
        <f t="shared" ref="E227:E249" si="100">+D227*B227</f>
        <v>0</v>
      </c>
      <c r="F227" s="238"/>
      <c r="G227" s="93">
        <f>+F227*E227</f>
        <v>0</v>
      </c>
      <c r="H227" s="242"/>
      <c r="I227" s="103">
        <f>+H227*B227</f>
        <v>0</v>
      </c>
      <c r="J227" s="247"/>
      <c r="K227" s="14">
        <f>+J227*B227</f>
        <v>0</v>
      </c>
      <c r="L227" s="15" t="str">
        <f>IF(ISBLANK(B227)," ",+M227/B227)</f>
        <v xml:space="preserve"> </v>
      </c>
      <c r="M227" s="295">
        <f>+K227+I227+G227</f>
        <v>0</v>
      </c>
      <c r="O227" s="157"/>
    </row>
    <row r="228" spans="1:15" s="5" customFormat="1" outlineLevel="1" x14ac:dyDescent="0.2">
      <c r="A228" s="290"/>
      <c r="B228" s="229"/>
      <c r="C228" s="230"/>
      <c r="D228" s="231"/>
      <c r="E228" s="78">
        <f t="shared" si="100"/>
        <v>0</v>
      </c>
      <c r="F228" s="239"/>
      <c r="G228" s="91">
        <f t="shared" ref="G228:G249" si="101">+F228*E228</f>
        <v>0</v>
      </c>
      <c r="H228" s="243"/>
      <c r="I228" s="101">
        <f t="shared" ref="I228:I249" si="102">+H228*B228</f>
        <v>0</v>
      </c>
      <c r="J228" s="248"/>
      <c r="K228" s="20">
        <f t="shared" ref="K228:K249" si="103">+J228*B228</f>
        <v>0</v>
      </c>
      <c r="L228" s="21" t="str">
        <f t="shared" ref="L228:L249" si="104">IF(ISBLANK(B228)," ",+M228/B228)</f>
        <v xml:space="preserve"> </v>
      </c>
      <c r="M228" s="287">
        <f t="shared" ref="M228:M249" si="105">+K228+I228+G228</f>
        <v>0</v>
      </c>
      <c r="O228" s="157"/>
    </row>
    <row r="229" spans="1:15" s="5" customFormat="1" outlineLevel="1" x14ac:dyDescent="0.2">
      <c r="A229" s="290"/>
      <c r="B229" s="229"/>
      <c r="C229" s="230"/>
      <c r="D229" s="231"/>
      <c r="E229" s="78">
        <f t="shared" si="100"/>
        <v>0</v>
      </c>
      <c r="F229" s="239"/>
      <c r="G229" s="91">
        <f t="shared" si="101"/>
        <v>0</v>
      </c>
      <c r="H229" s="243"/>
      <c r="I229" s="101">
        <f t="shared" si="102"/>
        <v>0</v>
      </c>
      <c r="J229" s="248"/>
      <c r="K229" s="20">
        <f t="shared" si="103"/>
        <v>0</v>
      </c>
      <c r="L229" s="21" t="str">
        <f t="shared" si="104"/>
        <v xml:space="preserve"> </v>
      </c>
      <c r="M229" s="287">
        <f t="shared" si="105"/>
        <v>0</v>
      </c>
      <c r="O229" s="157"/>
    </row>
    <row r="230" spans="1:15" s="5" customFormat="1" outlineLevel="1" x14ac:dyDescent="0.2">
      <c r="A230" s="290"/>
      <c r="B230" s="229"/>
      <c r="C230" s="230"/>
      <c r="D230" s="231"/>
      <c r="E230" s="78">
        <f t="shared" si="100"/>
        <v>0</v>
      </c>
      <c r="F230" s="239"/>
      <c r="G230" s="91">
        <f t="shared" si="101"/>
        <v>0</v>
      </c>
      <c r="H230" s="243"/>
      <c r="I230" s="101">
        <f t="shared" si="102"/>
        <v>0</v>
      </c>
      <c r="J230" s="248"/>
      <c r="K230" s="20">
        <f t="shared" si="103"/>
        <v>0</v>
      </c>
      <c r="L230" s="21" t="str">
        <f t="shared" si="104"/>
        <v xml:space="preserve"> </v>
      </c>
      <c r="M230" s="287">
        <f t="shared" si="105"/>
        <v>0</v>
      </c>
      <c r="O230" s="157"/>
    </row>
    <row r="231" spans="1:15" s="5" customFormat="1" outlineLevel="1" x14ac:dyDescent="0.2">
      <c r="A231" s="290"/>
      <c r="B231" s="229"/>
      <c r="C231" s="230"/>
      <c r="D231" s="231"/>
      <c r="E231" s="78">
        <f t="shared" si="100"/>
        <v>0</v>
      </c>
      <c r="F231" s="239"/>
      <c r="G231" s="91">
        <f t="shared" si="101"/>
        <v>0</v>
      </c>
      <c r="H231" s="243"/>
      <c r="I231" s="101">
        <f t="shared" si="102"/>
        <v>0</v>
      </c>
      <c r="J231" s="248"/>
      <c r="K231" s="20">
        <f t="shared" si="103"/>
        <v>0</v>
      </c>
      <c r="L231" s="21" t="str">
        <f t="shared" si="104"/>
        <v xml:space="preserve"> </v>
      </c>
      <c r="M231" s="287">
        <f t="shared" si="105"/>
        <v>0</v>
      </c>
      <c r="O231" s="157"/>
    </row>
    <row r="232" spans="1:15" s="5" customFormat="1" outlineLevel="1" x14ac:dyDescent="0.2">
      <c r="A232" s="290"/>
      <c r="B232" s="229"/>
      <c r="C232" s="230"/>
      <c r="D232" s="231"/>
      <c r="E232" s="78">
        <f t="shared" si="100"/>
        <v>0</v>
      </c>
      <c r="F232" s="239"/>
      <c r="G232" s="91">
        <f t="shared" si="101"/>
        <v>0</v>
      </c>
      <c r="H232" s="243"/>
      <c r="I232" s="101">
        <f t="shared" si="102"/>
        <v>0</v>
      </c>
      <c r="J232" s="248"/>
      <c r="K232" s="20">
        <f t="shared" si="103"/>
        <v>0</v>
      </c>
      <c r="L232" s="21" t="str">
        <f t="shared" si="104"/>
        <v xml:space="preserve"> </v>
      </c>
      <c r="M232" s="287">
        <f t="shared" si="105"/>
        <v>0</v>
      </c>
      <c r="O232" s="157"/>
    </row>
    <row r="233" spans="1:15" s="5" customFormat="1" outlineLevel="1" x14ac:dyDescent="0.2">
      <c r="A233" s="296"/>
      <c r="B233" s="232"/>
      <c r="C233" s="233"/>
      <c r="D233" s="234"/>
      <c r="E233" s="81">
        <f t="shared" si="100"/>
        <v>0</v>
      </c>
      <c r="F233" s="240"/>
      <c r="G233" s="94">
        <f t="shared" si="101"/>
        <v>0</v>
      </c>
      <c r="H233" s="244"/>
      <c r="I233" s="104">
        <f t="shared" si="102"/>
        <v>0</v>
      </c>
      <c r="J233" s="249"/>
      <c r="K233" s="26">
        <f t="shared" si="103"/>
        <v>0</v>
      </c>
      <c r="L233" s="27" t="str">
        <f t="shared" si="104"/>
        <v xml:space="preserve"> </v>
      </c>
      <c r="M233" s="291">
        <f t="shared" si="105"/>
        <v>0</v>
      </c>
      <c r="O233" s="157"/>
    </row>
    <row r="234" spans="1:15" s="5" customFormat="1" outlineLevel="1" x14ac:dyDescent="0.2">
      <c r="A234" s="292" t="s">
        <v>17</v>
      </c>
      <c r="B234" s="121"/>
      <c r="C234" s="53"/>
      <c r="D234" s="54"/>
      <c r="E234" s="82"/>
      <c r="F234" s="55"/>
      <c r="G234" s="95"/>
      <c r="H234" s="56"/>
      <c r="I234" s="105"/>
      <c r="J234" s="58"/>
      <c r="K234" s="57"/>
      <c r="L234" s="58"/>
      <c r="M234" s="293"/>
      <c r="O234" s="157"/>
    </row>
    <row r="235" spans="1:15" s="5" customFormat="1" outlineLevel="1" x14ac:dyDescent="0.2">
      <c r="A235" s="294"/>
      <c r="B235" s="226"/>
      <c r="C235" s="227"/>
      <c r="D235" s="228"/>
      <c r="E235" s="80">
        <f t="shared" si="100"/>
        <v>0</v>
      </c>
      <c r="F235" s="238"/>
      <c r="G235" s="93">
        <f t="shared" si="101"/>
        <v>0</v>
      </c>
      <c r="H235" s="242"/>
      <c r="I235" s="103">
        <f t="shared" si="102"/>
        <v>0</v>
      </c>
      <c r="J235" s="247"/>
      <c r="K235" s="14">
        <f t="shared" si="103"/>
        <v>0</v>
      </c>
      <c r="L235" s="15" t="str">
        <f t="shared" si="104"/>
        <v xml:space="preserve"> </v>
      </c>
      <c r="M235" s="295">
        <f t="shared" si="105"/>
        <v>0</v>
      </c>
      <c r="O235" s="157"/>
    </row>
    <row r="236" spans="1:15" s="5" customFormat="1" outlineLevel="1" x14ac:dyDescent="0.2">
      <c r="A236" s="290"/>
      <c r="B236" s="229"/>
      <c r="C236" s="230"/>
      <c r="D236" s="231"/>
      <c r="E236" s="78">
        <f t="shared" si="100"/>
        <v>0</v>
      </c>
      <c r="F236" s="239"/>
      <c r="G236" s="91">
        <f t="shared" si="101"/>
        <v>0</v>
      </c>
      <c r="H236" s="243"/>
      <c r="I236" s="101">
        <f t="shared" si="102"/>
        <v>0</v>
      </c>
      <c r="J236" s="248"/>
      <c r="K236" s="20">
        <f t="shared" si="103"/>
        <v>0</v>
      </c>
      <c r="L236" s="21" t="str">
        <f t="shared" si="104"/>
        <v xml:space="preserve"> </v>
      </c>
      <c r="M236" s="287">
        <f t="shared" si="105"/>
        <v>0</v>
      </c>
      <c r="O236" s="157"/>
    </row>
    <row r="237" spans="1:15" s="5" customFormat="1" outlineLevel="1" x14ac:dyDescent="0.2">
      <c r="A237" s="290"/>
      <c r="B237" s="229"/>
      <c r="C237" s="230"/>
      <c r="D237" s="231"/>
      <c r="E237" s="78">
        <f t="shared" si="100"/>
        <v>0</v>
      </c>
      <c r="F237" s="239"/>
      <c r="G237" s="91">
        <f t="shared" si="101"/>
        <v>0</v>
      </c>
      <c r="H237" s="243"/>
      <c r="I237" s="101">
        <f t="shared" si="102"/>
        <v>0</v>
      </c>
      <c r="J237" s="248"/>
      <c r="K237" s="20">
        <f t="shared" si="103"/>
        <v>0</v>
      </c>
      <c r="L237" s="21" t="str">
        <f t="shared" si="104"/>
        <v xml:space="preserve"> </v>
      </c>
      <c r="M237" s="287">
        <f t="shared" si="105"/>
        <v>0</v>
      </c>
      <c r="O237" s="157"/>
    </row>
    <row r="238" spans="1:15" s="5" customFormat="1" outlineLevel="1" x14ac:dyDescent="0.2">
      <c r="A238" s="290"/>
      <c r="B238" s="229"/>
      <c r="C238" s="230"/>
      <c r="D238" s="231"/>
      <c r="E238" s="78">
        <f t="shared" si="100"/>
        <v>0</v>
      </c>
      <c r="F238" s="239"/>
      <c r="G238" s="91">
        <f t="shared" si="101"/>
        <v>0</v>
      </c>
      <c r="H238" s="243"/>
      <c r="I238" s="101">
        <f t="shared" si="102"/>
        <v>0</v>
      </c>
      <c r="J238" s="248"/>
      <c r="K238" s="20">
        <f t="shared" si="103"/>
        <v>0</v>
      </c>
      <c r="L238" s="21" t="str">
        <f t="shared" si="104"/>
        <v xml:space="preserve"> </v>
      </c>
      <c r="M238" s="287">
        <f t="shared" si="105"/>
        <v>0</v>
      </c>
      <c r="O238" s="157"/>
    </row>
    <row r="239" spans="1:15" s="5" customFormat="1" outlineLevel="1" x14ac:dyDescent="0.2">
      <c r="A239" s="290"/>
      <c r="B239" s="229"/>
      <c r="C239" s="230"/>
      <c r="D239" s="231"/>
      <c r="E239" s="78">
        <f t="shared" si="100"/>
        <v>0</v>
      </c>
      <c r="F239" s="239"/>
      <c r="G239" s="91">
        <f t="shared" si="101"/>
        <v>0</v>
      </c>
      <c r="H239" s="243"/>
      <c r="I239" s="101">
        <f t="shared" si="102"/>
        <v>0</v>
      </c>
      <c r="J239" s="248"/>
      <c r="K239" s="20">
        <f t="shared" si="103"/>
        <v>0</v>
      </c>
      <c r="L239" s="21" t="str">
        <f t="shared" si="104"/>
        <v xml:space="preserve"> </v>
      </c>
      <c r="M239" s="287">
        <f t="shared" si="105"/>
        <v>0</v>
      </c>
      <c r="O239" s="157"/>
    </row>
    <row r="240" spans="1:15" s="5" customFormat="1" outlineLevel="1" x14ac:dyDescent="0.2">
      <c r="A240" s="290"/>
      <c r="B240" s="229"/>
      <c r="C240" s="230"/>
      <c r="D240" s="231"/>
      <c r="E240" s="78">
        <f t="shared" si="100"/>
        <v>0</v>
      </c>
      <c r="F240" s="239"/>
      <c r="G240" s="91">
        <f>+F240*E240</f>
        <v>0</v>
      </c>
      <c r="H240" s="243"/>
      <c r="I240" s="101">
        <f>+H240*B240</f>
        <v>0</v>
      </c>
      <c r="J240" s="248"/>
      <c r="K240" s="20">
        <f>+J240*B240</f>
        <v>0</v>
      </c>
      <c r="L240" s="21" t="str">
        <f t="shared" si="104"/>
        <v xml:space="preserve"> </v>
      </c>
      <c r="M240" s="287">
        <f>+K240+I240+G240</f>
        <v>0</v>
      </c>
      <c r="O240" s="157"/>
    </row>
    <row r="241" spans="1:15" s="5" customFormat="1" outlineLevel="1" x14ac:dyDescent="0.2">
      <c r="A241" s="296"/>
      <c r="B241" s="232"/>
      <c r="C241" s="233"/>
      <c r="D241" s="234"/>
      <c r="E241" s="81">
        <f t="shared" si="100"/>
        <v>0</v>
      </c>
      <c r="F241" s="240"/>
      <c r="G241" s="94">
        <f t="shared" si="101"/>
        <v>0</v>
      </c>
      <c r="H241" s="244"/>
      <c r="I241" s="104">
        <f t="shared" si="102"/>
        <v>0</v>
      </c>
      <c r="J241" s="249"/>
      <c r="K241" s="26">
        <f t="shared" si="103"/>
        <v>0</v>
      </c>
      <c r="L241" s="27" t="str">
        <f t="shared" si="104"/>
        <v xml:space="preserve"> </v>
      </c>
      <c r="M241" s="291">
        <f t="shared" si="105"/>
        <v>0</v>
      </c>
      <c r="O241" s="157"/>
    </row>
    <row r="242" spans="1:15" s="5" customFormat="1" outlineLevel="1" x14ac:dyDescent="0.2">
      <c r="A242" s="292" t="s">
        <v>41</v>
      </c>
      <c r="B242" s="121"/>
      <c r="C242" s="53"/>
      <c r="D242" s="54"/>
      <c r="E242" s="82"/>
      <c r="F242" s="55"/>
      <c r="G242" s="95"/>
      <c r="H242" s="56"/>
      <c r="I242" s="105"/>
      <c r="J242" s="58"/>
      <c r="K242" s="57"/>
      <c r="L242" s="58"/>
      <c r="M242" s="293"/>
      <c r="O242" s="157"/>
    </row>
    <row r="243" spans="1:15" s="5" customFormat="1" outlineLevel="1" x14ac:dyDescent="0.2">
      <c r="A243" s="294"/>
      <c r="B243" s="226"/>
      <c r="C243" s="227"/>
      <c r="D243" s="228"/>
      <c r="E243" s="80">
        <f t="shared" si="100"/>
        <v>0</v>
      </c>
      <c r="F243" s="238"/>
      <c r="G243" s="93">
        <f t="shared" si="101"/>
        <v>0</v>
      </c>
      <c r="H243" s="242"/>
      <c r="I243" s="103">
        <f t="shared" si="102"/>
        <v>0</v>
      </c>
      <c r="J243" s="247"/>
      <c r="K243" s="14">
        <f t="shared" si="103"/>
        <v>0</v>
      </c>
      <c r="L243" s="15" t="str">
        <f t="shared" si="104"/>
        <v xml:space="preserve"> </v>
      </c>
      <c r="M243" s="295">
        <f t="shared" si="105"/>
        <v>0</v>
      </c>
      <c r="O243" s="157"/>
    </row>
    <row r="244" spans="1:15" s="5" customFormat="1" outlineLevel="1" x14ac:dyDescent="0.2">
      <c r="A244" s="290"/>
      <c r="B244" s="229"/>
      <c r="C244" s="230"/>
      <c r="D244" s="231"/>
      <c r="E244" s="78">
        <f t="shared" si="100"/>
        <v>0</v>
      </c>
      <c r="F244" s="239"/>
      <c r="G244" s="91">
        <f t="shared" si="101"/>
        <v>0</v>
      </c>
      <c r="H244" s="243"/>
      <c r="I244" s="101">
        <f t="shared" si="102"/>
        <v>0</v>
      </c>
      <c r="J244" s="248"/>
      <c r="K244" s="20">
        <f t="shared" si="103"/>
        <v>0</v>
      </c>
      <c r="L244" s="21" t="str">
        <f t="shared" si="104"/>
        <v xml:space="preserve"> </v>
      </c>
      <c r="M244" s="287">
        <f t="shared" si="105"/>
        <v>0</v>
      </c>
      <c r="O244" s="157"/>
    </row>
    <row r="245" spans="1:15" s="5" customFormat="1" outlineLevel="1" x14ac:dyDescent="0.2">
      <c r="A245" s="290"/>
      <c r="B245" s="229"/>
      <c r="C245" s="230"/>
      <c r="D245" s="231"/>
      <c r="E245" s="78">
        <f t="shared" si="100"/>
        <v>0</v>
      </c>
      <c r="F245" s="239"/>
      <c r="G245" s="91">
        <f t="shared" si="101"/>
        <v>0</v>
      </c>
      <c r="H245" s="243"/>
      <c r="I245" s="101">
        <f t="shared" si="102"/>
        <v>0</v>
      </c>
      <c r="J245" s="248"/>
      <c r="K245" s="20">
        <f t="shared" si="103"/>
        <v>0</v>
      </c>
      <c r="L245" s="21" t="str">
        <f t="shared" si="104"/>
        <v xml:space="preserve"> </v>
      </c>
      <c r="M245" s="287">
        <f t="shared" si="105"/>
        <v>0</v>
      </c>
      <c r="O245" s="157"/>
    </row>
    <row r="246" spans="1:15" s="5" customFormat="1" outlineLevel="1" x14ac:dyDescent="0.2">
      <c r="A246" s="290"/>
      <c r="B246" s="229"/>
      <c r="C246" s="230"/>
      <c r="D246" s="231"/>
      <c r="E246" s="78">
        <f t="shared" si="100"/>
        <v>0</v>
      </c>
      <c r="F246" s="239"/>
      <c r="G246" s="91">
        <f t="shared" si="101"/>
        <v>0</v>
      </c>
      <c r="H246" s="243"/>
      <c r="I246" s="101">
        <f t="shared" si="102"/>
        <v>0</v>
      </c>
      <c r="J246" s="248"/>
      <c r="K246" s="20">
        <f t="shared" si="103"/>
        <v>0</v>
      </c>
      <c r="L246" s="21" t="str">
        <f t="shared" si="104"/>
        <v xml:space="preserve"> </v>
      </c>
      <c r="M246" s="287">
        <f t="shared" si="105"/>
        <v>0</v>
      </c>
      <c r="O246" s="157"/>
    </row>
    <row r="247" spans="1:15" s="5" customFormat="1" outlineLevel="1" x14ac:dyDescent="0.2">
      <c r="A247" s="290"/>
      <c r="B247" s="229"/>
      <c r="C247" s="230"/>
      <c r="D247" s="231"/>
      <c r="E247" s="78">
        <f t="shared" si="100"/>
        <v>0</v>
      </c>
      <c r="F247" s="239"/>
      <c r="G247" s="91">
        <f t="shared" si="101"/>
        <v>0</v>
      </c>
      <c r="H247" s="243"/>
      <c r="I247" s="101">
        <f t="shared" si="102"/>
        <v>0</v>
      </c>
      <c r="J247" s="248"/>
      <c r="K247" s="20">
        <f t="shared" si="103"/>
        <v>0</v>
      </c>
      <c r="L247" s="21" t="str">
        <f t="shared" si="104"/>
        <v xml:space="preserve"> </v>
      </c>
      <c r="M247" s="287">
        <f t="shared" si="105"/>
        <v>0</v>
      </c>
      <c r="O247" s="157"/>
    </row>
    <row r="248" spans="1:15" outlineLevel="1" x14ac:dyDescent="0.2">
      <c r="A248" s="290"/>
      <c r="B248" s="229"/>
      <c r="C248" s="230"/>
      <c r="D248" s="231"/>
      <c r="E248" s="78">
        <f t="shared" si="100"/>
        <v>0</v>
      </c>
      <c r="F248" s="239"/>
      <c r="G248" s="91">
        <f t="shared" si="101"/>
        <v>0</v>
      </c>
      <c r="H248" s="243"/>
      <c r="I248" s="101">
        <f t="shared" si="102"/>
        <v>0</v>
      </c>
      <c r="J248" s="248"/>
      <c r="K248" s="20">
        <f t="shared" si="103"/>
        <v>0</v>
      </c>
      <c r="L248" s="21" t="str">
        <f t="shared" si="104"/>
        <v xml:space="preserve"> </v>
      </c>
      <c r="M248" s="287">
        <f t="shared" si="105"/>
        <v>0</v>
      </c>
    </row>
    <row r="249" spans="1:15" outlineLevel="1" x14ac:dyDescent="0.2">
      <c r="A249" s="297"/>
      <c r="B249" s="235"/>
      <c r="C249" s="236"/>
      <c r="D249" s="237"/>
      <c r="E249" s="83">
        <f t="shared" si="100"/>
        <v>0</v>
      </c>
      <c r="F249" s="241"/>
      <c r="G249" s="96">
        <f t="shared" si="101"/>
        <v>0</v>
      </c>
      <c r="H249" s="246"/>
      <c r="I249" s="106">
        <f t="shared" si="102"/>
        <v>0</v>
      </c>
      <c r="J249" s="250"/>
      <c r="K249" s="33">
        <f t="shared" si="103"/>
        <v>0</v>
      </c>
      <c r="L249" s="21" t="str">
        <f t="shared" si="104"/>
        <v xml:space="preserve"> </v>
      </c>
      <c r="M249" s="298">
        <f t="shared" si="105"/>
        <v>0</v>
      </c>
    </row>
    <row r="250" spans="1:15" s="5" customFormat="1" outlineLevel="1" x14ac:dyDescent="0.2">
      <c r="A250" s="325" t="s">
        <v>48</v>
      </c>
      <c r="B250" s="185"/>
      <c r="C250" s="186"/>
      <c r="D250" s="187"/>
      <c r="E250" s="188"/>
      <c r="F250" s="189"/>
      <c r="G250" s="190">
        <f>SUM(G226:G249)</f>
        <v>0</v>
      </c>
      <c r="H250" s="191"/>
      <c r="I250" s="192">
        <f>SUM(I226:I249)</f>
        <v>0</v>
      </c>
      <c r="J250" s="193"/>
      <c r="K250" s="194">
        <f>SUM(K226:K249)</f>
        <v>0</v>
      </c>
      <c r="L250" s="193"/>
      <c r="M250" s="326">
        <f>SUM(M226:M249)</f>
        <v>0</v>
      </c>
      <c r="O250" s="157"/>
    </row>
    <row r="251" spans="1:15" ht="9" customHeight="1" x14ac:dyDescent="0.2"/>
  </sheetData>
  <sheetProtection deleteRows="0"/>
  <mergeCells count="7">
    <mergeCell ref="D8:G8"/>
    <mergeCell ref="J8:K8"/>
    <mergeCell ref="A2:M2"/>
    <mergeCell ref="A3:M3"/>
    <mergeCell ref="A4:M4"/>
    <mergeCell ref="A6:M6"/>
    <mergeCell ref="H8:I8"/>
  </mergeCells>
  <phoneticPr fontId="7" type="noConversion"/>
  <printOptions horizontalCentered="1"/>
  <pageMargins left="0.25" right="0.25" top="0.25" bottom="0.5" header="0.5" footer="0.25"/>
  <pageSetup scale="72" fitToHeight="0" orientation="landscape" r:id="rId1"/>
  <headerFooter alignWithMargins="0">
    <oddFooter>&amp;L&amp;8Form CP-0270-B Change Order Request Estimate
&amp;"Arial,Italic"(Formerly known as Change Order Proposal Estimate)&amp;C&amp;8Page &amp;P of &amp;N
&amp;R&amp;8Revised 03/07/2023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6" sqref="B16"/>
    </sheetView>
  </sheetViews>
  <sheetFormatPr defaultRowHeight="12.75" x14ac:dyDescent="0.2"/>
  <cols>
    <col min="1" max="1" width="28.85546875" bestFit="1" customWidth="1"/>
    <col min="2" max="2" width="47.85546875" bestFit="1" customWidth="1"/>
  </cols>
  <sheetData>
    <row r="1" spans="1:3" x14ac:dyDescent="0.2">
      <c r="A1" s="6" t="s">
        <v>87</v>
      </c>
      <c r="B1" s="6" t="s">
        <v>102</v>
      </c>
      <c r="C1" s="351">
        <v>9.5000000000000001E-2</v>
      </c>
    </row>
    <row r="2" spans="1:3" x14ac:dyDescent="0.2">
      <c r="A2" s="6" t="s">
        <v>96</v>
      </c>
      <c r="B2" s="6" t="s">
        <v>103</v>
      </c>
      <c r="C2" s="351">
        <v>9.5000000000000001E-2</v>
      </c>
    </row>
    <row r="3" spans="1:3" x14ac:dyDescent="0.2">
      <c r="A3" s="6" t="s">
        <v>89</v>
      </c>
      <c r="B3" s="6" t="s">
        <v>100</v>
      </c>
      <c r="C3" s="351">
        <v>9.5000000000000001E-2</v>
      </c>
    </row>
    <row r="4" spans="1:3" x14ac:dyDescent="0.2">
      <c r="A4" s="6" t="s">
        <v>90</v>
      </c>
      <c r="B4" s="6" t="s">
        <v>105</v>
      </c>
      <c r="C4" s="351">
        <v>9.5000000000000001E-2</v>
      </c>
    </row>
    <row r="5" spans="1:3" x14ac:dyDescent="0.2">
      <c r="A5" s="6" t="s">
        <v>91</v>
      </c>
      <c r="B5" s="6" t="s">
        <v>106</v>
      </c>
      <c r="C5" s="351">
        <v>9.5000000000000001E-2</v>
      </c>
    </row>
    <row r="6" spans="1:3" x14ac:dyDescent="0.2">
      <c r="A6" s="6" t="s">
        <v>92</v>
      </c>
      <c r="B6" s="6" t="s">
        <v>107</v>
      </c>
      <c r="C6" s="351">
        <v>9.5000000000000001E-2</v>
      </c>
    </row>
    <row r="7" spans="1:3" x14ac:dyDescent="0.2">
      <c r="A7" s="6" t="s">
        <v>93</v>
      </c>
      <c r="B7" s="6" t="s">
        <v>108</v>
      </c>
      <c r="C7" s="351">
        <v>9.5000000000000001E-2</v>
      </c>
    </row>
    <row r="8" spans="1:3" x14ac:dyDescent="0.2">
      <c r="A8" s="6" t="s">
        <v>94</v>
      </c>
      <c r="B8" s="6" t="s">
        <v>109</v>
      </c>
      <c r="C8" s="351">
        <v>9.5000000000000001E-2</v>
      </c>
    </row>
    <row r="9" spans="1:3" x14ac:dyDescent="0.2">
      <c r="A9" s="6" t="s">
        <v>88</v>
      </c>
      <c r="B9" s="6" t="s">
        <v>104</v>
      </c>
      <c r="C9" s="351">
        <v>0.10249999999999999</v>
      </c>
    </row>
    <row r="10" spans="1:3" x14ac:dyDescent="0.2">
      <c r="A10" s="6" t="s">
        <v>95</v>
      </c>
      <c r="B10" s="6" t="s">
        <v>101</v>
      </c>
      <c r="C10" s="351">
        <v>0.10249999999999999</v>
      </c>
    </row>
    <row r="12" spans="1:3" x14ac:dyDescent="0.2">
      <c r="B12" s="352" t="s">
        <v>110</v>
      </c>
    </row>
  </sheetData>
  <hyperlinks>
    <hyperlink ref="B1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Estimate</vt:lpstr>
      <vt:lpstr>Colleges</vt:lpstr>
      <vt:lpstr>Estimate!Print_Area</vt:lpstr>
      <vt:lpstr>Summary!Print_Area</vt:lpstr>
      <vt:lpstr>Estimate!Print_Titles</vt:lpstr>
    </vt:vector>
  </TitlesOfParts>
  <Company>LAUSD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Marez</dc:creator>
  <cp:lastModifiedBy>Author</cp:lastModifiedBy>
  <cp:lastPrinted>2023-03-07T22:44:27Z</cp:lastPrinted>
  <dcterms:created xsi:type="dcterms:W3CDTF">2001-11-17T01:38:19Z</dcterms:created>
  <dcterms:modified xsi:type="dcterms:W3CDTF">2023-03-07T22:50:44Z</dcterms:modified>
</cp:coreProperties>
</file>