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60" windowHeight="8910" activeTab="0"/>
  </bookViews>
  <sheets>
    <sheet name="Cover Sheet" sheetId="1" r:id="rId1"/>
    <sheet name="Criteria" sheetId="2" r:id="rId2"/>
    <sheet name="Project Budget" sheetId="3" state="hidden" r:id="rId3"/>
    <sheet name="Construction Summary" sheetId="4" r:id="rId4"/>
  </sheets>
  <definedNames>
    <definedName name="_xlnm.Print_Area" localSheetId="3">'Construction Summary'!$A$1:$E$58</definedName>
    <definedName name="_xlnm.Print_Area" localSheetId="1">'Criteria'!$A$11:$D$98</definedName>
    <definedName name="_xlnm.Print_Titles" localSheetId="1">'Criteria'!$1:$10</definedName>
  </definedNames>
  <calcPr fullCalcOnLoad="1"/>
</workbook>
</file>

<file path=xl/sharedStrings.xml><?xml version="1.0" encoding="utf-8"?>
<sst xmlns="http://schemas.openxmlformats.org/spreadsheetml/2006/main" count="255" uniqueCount="211">
  <si>
    <t>DESCRIPTION</t>
  </si>
  <si>
    <t>TOTAL COST</t>
  </si>
  <si>
    <t>SUMMARY</t>
  </si>
  <si>
    <t>DIVISION</t>
  </si>
  <si>
    <t>Concrete</t>
  </si>
  <si>
    <t>Masonry</t>
  </si>
  <si>
    <t>Metals</t>
  </si>
  <si>
    <t>Wood &amp; Plastics</t>
  </si>
  <si>
    <t>Thermal &amp; Moisture Protection</t>
  </si>
  <si>
    <t>Doors &amp; Windows</t>
  </si>
  <si>
    <t>Finishes</t>
  </si>
  <si>
    <t>Specialties</t>
  </si>
  <si>
    <t>Equipment</t>
  </si>
  <si>
    <t>Furnishings</t>
  </si>
  <si>
    <t>Conveying Systems</t>
  </si>
  <si>
    <t>Electrical</t>
  </si>
  <si>
    <t>Sub Total</t>
  </si>
  <si>
    <t>ESTIMATE CRITERIA</t>
  </si>
  <si>
    <t>SCOPE</t>
  </si>
  <si>
    <t>DRAWINGS</t>
  </si>
  <si>
    <t>SPECIFICATIONS</t>
  </si>
  <si>
    <t>ESTIMATE FORMAT</t>
  </si>
  <si>
    <t>Unit Cost pricing using CSI format</t>
  </si>
  <si>
    <t>LABOR</t>
  </si>
  <si>
    <t>MATERIAL</t>
  </si>
  <si>
    <t>SALES TAX</t>
  </si>
  <si>
    <t>MARKUPS</t>
  </si>
  <si>
    <t>ESCALATION</t>
  </si>
  <si>
    <t>CONTINGENCY</t>
  </si>
  <si>
    <t>Unit Cost pricing includes labor reflecting 40 hour work week. Overtime work and Weekend work is not included</t>
  </si>
  <si>
    <t>The following General Contractor's markups are used for this estimate. Sub Contractor markups are included in unit cost.</t>
  </si>
  <si>
    <t>LOS ANGELES COMMUNITY COLLEGE DISTRICT</t>
  </si>
  <si>
    <t>Special Construction</t>
  </si>
  <si>
    <t>COST/SF</t>
  </si>
  <si>
    <t>Fire Suppression</t>
  </si>
  <si>
    <t>Plumbing</t>
  </si>
  <si>
    <t>Heating, Ventilation and Air Conditioning</t>
  </si>
  <si>
    <t>Earthwork</t>
  </si>
  <si>
    <t>Exterior Improvements</t>
  </si>
  <si>
    <t>General Conditions (included below)</t>
  </si>
  <si>
    <t>Electronic Safety and Security</t>
  </si>
  <si>
    <t>Communications &amp; Audio Visual</t>
  </si>
  <si>
    <t>Site Utilities</t>
  </si>
  <si>
    <t>Unit cost pricing includes material sales tax of 9.0%.</t>
  </si>
  <si>
    <t>EXCLUSIONS</t>
  </si>
  <si>
    <t>ALLOWANCES</t>
  </si>
  <si>
    <t>INCLUSIONS</t>
  </si>
  <si>
    <t>TOTAL BUDGET TO ARCHITECT FOR DESIGN</t>
  </si>
  <si>
    <t>TOTAL CONSTRUCTION BUDGET FOR CONTRACTOR - (N.T.E)</t>
  </si>
  <si>
    <t>Owner carried Design Contingency of 10% for Architect</t>
  </si>
  <si>
    <t>TARGETED CONSTRUCTION AMOUNT</t>
  </si>
  <si>
    <t>PROJECT ESTIMATE WORKSHEET</t>
  </si>
  <si>
    <t>Project Name:</t>
  </si>
  <si>
    <t>School Name:</t>
  </si>
  <si>
    <t>Project No:</t>
  </si>
  <si>
    <t>Address:</t>
  </si>
  <si>
    <t>Status:</t>
  </si>
  <si>
    <t>Renovation:</t>
  </si>
  <si>
    <t>Fund Source:</t>
  </si>
  <si>
    <t>Project Budget</t>
  </si>
  <si>
    <t>New:</t>
  </si>
  <si>
    <t>Prop A</t>
  </si>
  <si>
    <t>Prop AA</t>
  </si>
  <si>
    <t>Bond Est. Constr. Budget:</t>
  </si>
  <si>
    <t>State</t>
  </si>
  <si>
    <t>Measure J</t>
  </si>
  <si>
    <t>PM Name:</t>
  </si>
  <si>
    <t>Creation Date:</t>
  </si>
  <si>
    <t>BUDGET ITEMS</t>
  </si>
  <si>
    <t>%</t>
  </si>
  <si>
    <t>NOTES</t>
  </si>
  <si>
    <t>A.</t>
  </si>
  <si>
    <t>Construction Hard Cost</t>
  </si>
  <si>
    <t>A.1</t>
  </si>
  <si>
    <t xml:space="preserve">Construction Cost - Ref. Detail Cost Estimate </t>
  </si>
  <si>
    <t>Enter the constructoin Estimate in Cell E9</t>
  </si>
  <si>
    <t>A.2</t>
  </si>
  <si>
    <t>Partnering</t>
  </si>
  <si>
    <t>Allowance in estimate ($75,000 divided across TLS, WT2, SMA, SC)</t>
  </si>
  <si>
    <t>Base Const. Cost:</t>
  </si>
  <si>
    <t>A.4</t>
  </si>
  <si>
    <t>Construction Contingency</t>
  </si>
  <si>
    <t>on Base Const. Cost:</t>
  </si>
  <si>
    <t>5% - 15% depends upon complexity. (eg. Parking lot, new const &amp; Renovation) Enter % in highlighted cell</t>
  </si>
  <si>
    <t>A.5</t>
  </si>
  <si>
    <t>Contingency for Owner Initiated CO</t>
  </si>
  <si>
    <t>Use 2%</t>
  </si>
  <si>
    <t>Total Const. Hard Cost:</t>
  </si>
  <si>
    <t>A.6</t>
  </si>
  <si>
    <t>Commissioning</t>
  </si>
  <si>
    <t>on Const. Hard Cost</t>
  </si>
  <si>
    <t>Upto 1%</t>
  </si>
  <si>
    <t>Total Construction Bucket Budget :</t>
  </si>
  <si>
    <t>B.</t>
  </si>
  <si>
    <t>Design Cost</t>
  </si>
  <si>
    <t>B.1</t>
  </si>
  <si>
    <t xml:space="preserve">Programming Architect </t>
  </si>
  <si>
    <t>on Base Const. Cost</t>
  </si>
  <si>
    <t>0.5% - 6% depends upon complexity. Enter % in highlighted cell</t>
  </si>
  <si>
    <t>B.2</t>
  </si>
  <si>
    <t>AOR - Architect &amp; Engineer Design Fee</t>
  </si>
  <si>
    <t>6.25% - 11% depends upon complexity (See Design Fee Guide). Enter % in highlighted cell</t>
  </si>
  <si>
    <t>B.3</t>
  </si>
  <si>
    <t>Design Fee Contingency</t>
  </si>
  <si>
    <t>on  Design Fee</t>
  </si>
  <si>
    <t>5% - 10% depends upon complexity. Enter % in highlighted cell</t>
  </si>
  <si>
    <t>B.4</t>
  </si>
  <si>
    <t xml:space="preserve">Design Assist </t>
  </si>
  <si>
    <t>1% - 3% depends upon complexity. Enter % in highlighted cell</t>
  </si>
  <si>
    <t>B.5</t>
  </si>
  <si>
    <t>Sepciality Consultant</t>
  </si>
  <si>
    <t xml:space="preserve">0.1% - 4% depends on requirements (Hazmat, Survey, Geotech, Estimating etc)  </t>
  </si>
  <si>
    <t>Total Design Budget:</t>
  </si>
  <si>
    <t>C.</t>
  </si>
  <si>
    <t>Other Soft Costs</t>
  </si>
  <si>
    <t>C.1.</t>
  </si>
  <si>
    <t>Project Management</t>
  </si>
  <si>
    <t>on Total Budget</t>
  </si>
  <si>
    <t>Use 6%</t>
  </si>
  <si>
    <t>C.2</t>
  </si>
  <si>
    <t>Program Management</t>
  </si>
  <si>
    <t>N/A</t>
  </si>
  <si>
    <t>C.3</t>
  </si>
  <si>
    <t>Furniture, Fixture &amp; Equipmenet FF&amp;E</t>
  </si>
  <si>
    <t>2% - 9% depends on Requirements. Enter % in highlighted cell</t>
  </si>
  <si>
    <t>C.4</t>
  </si>
  <si>
    <t>Move Managers</t>
  </si>
  <si>
    <t>2% - 4% depends upon complexity. Enter % in highlighted cell</t>
  </si>
  <si>
    <t>C.5</t>
  </si>
  <si>
    <t>Assest Management</t>
  </si>
  <si>
    <t>C.6</t>
  </si>
  <si>
    <t>Testing &amp; Inspection</t>
  </si>
  <si>
    <t>Use 4%</t>
  </si>
  <si>
    <t>C.7</t>
  </si>
  <si>
    <t>OCIP</t>
  </si>
  <si>
    <t>Use 1%</t>
  </si>
  <si>
    <t>C.8</t>
  </si>
  <si>
    <t>Permits &amp; DSA Fee</t>
  </si>
  <si>
    <t>0.5% - 3% of Constuction Hard Cost. Enter % in highlighted cell</t>
  </si>
  <si>
    <t>C.9</t>
  </si>
  <si>
    <t>Legal/Audit Consulting Fees</t>
  </si>
  <si>
    <t>Additional Risk/Contingency. Enter % in highlight cell</t>
  </si>
  <si>
    <t>C.10</t>
  </si>
  <si>
    <t>Master Planning/EIR</t>
  </si>
  <si>
    <t>1% - 2% depends upon complexity. Enter % in highlighted cell</t>
  </si>
  <si>
    <t>Other Soft Costs Budget:</t>
  </si>
  <si>
    <t>Estimated Budget</t>
  </si>
  <si>
    <t xml:space="preserve">Remarks: </t>
  </si>
  <si>
    <t>Mapping to Uii Standard Cost Buckets</t>
  </si>
  <si>
    <t>Construction</t>
  </si>
  <si>
    <t xml:space="preserve">  Construction Hard Cost + Commissioning</t>
  </si>
  <si>
    <t>Construction Contingency incl. Owner Contingency</t>
  </si>
  <si>
    <t>Design</t>
  </si>
  <si>
    <t xml:space="preserve">   AOR Design Fee + Design Assist + Permit &amp; DSA Fee</t>
  </si>
  <si>
    <t>Design Contingency</t>
  </si>
  <si>
    <t>Furniture, Fixtures &amp; Equipment</t>
  </si>
  <si>
    <t>Inspection and Testing</t>
  </si>
  <si>
    <t>Speciality Consulting</t>
  </si>
  <si>
    <t>Pre-Design/Programming</t>
  </si>
  <si>
    <t xml:space="preserve">   Pre-programming Architect + Master Planning / EIR</t>
  </si>
  <si>
    <t>Legal / Audit</t>
  </si>
  <si>
    <t>Asset Management</t>
  </si>
  <si>
    <t>Total Estimate:</t>
  </si>
  <si>
    <t>Summary</t>
  </si>
  <si>
    <t>Construction Cost</t>
  </si>
  <si>
    <t>Soft Costs</t>
  </si>
  <si>
    <t>Excluding PMO</t>
  </si>
  <si>
    <t>5% - 15%</t>
  </si>
  <si>
    <t>1% - 3%</t>
  </si>
  <si>
    <t>6% - 15%</t>
  </si>
  <si>
    <t>5% - 10%</t>
  </si>
  <si>
    <t>on Design Fee</t>
  </si>
  <si>
    <t xml:space="preserve">Pre-Const. - LLB Design Assist </t>
  </si>
  <si>
    <t>0.5% - 4%</t>
  </si>
  <si>
    <t>of Project Budget</t>
  </si>
  <si>
    <t>2% - 9%</t>
  </si>
  <si>
    <t>2% - 4%</t>
  </si>
  <si>
    <t>0.5% - 3%</t>
  </si>
  <si>
    <t>Legal/Audit</t>
  </si>
  <si>
    <t>Add'l Risk - Assign as Needed</t>
  </si>
  <si>
    <t>1% - 2%</t>
  </si>
  <si>
    <t>Los Angeles Harbor College</t>
  </si>
  <si>
    <t xml:space="preserve">Dated: </t>
  </si>
  <si>
    <t>Existing Conditions</t>
  </si>
  <si>
    <t>XXXXX Building</t>
  </si>
  <si>
    <t>SELECT COLLEGE</t>
  </si>
  <si>
    <t>DEPARTMENT OF FACILITIES PLANNING AND DEVELOPMENT</t>
  </si>
  <si>
    <t>SUSTAINABLE BUILDNG PROGRAM</t>
  </si>
  <si>
    <t>Prepared by</t>
  </si>
  <si>
    <t>DESIGN DEVELOPMENT ESTIMATE</t>
  </si>
  <si>
    <t xml:space="preserve">Input Building SF = </t>
  </si>
  <si>
    <t>EAST LOS ANGELES COLLEGE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</si>
  <si>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</si>
  <si>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</si>
  <si>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</si>
  <si>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</si>
  <si>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</si>
  <si>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 COLLEGE</t>
  </si>
  <si>
    <t>LOS ANGELES VALLEY COLLEGE</t>
  </si>
  <si>
    <t>WEST LOS ANGELES COLLEGE</t>
  </si>
  <si>
    <t>Federal Funding Requirements (if applicable) at</t>
  </si>
  <si>
    <t>Premium for LLB Contractors (if applicable) at</t>
  </si>
  <si>
    <t>General Conditions &amp; Requirements at</t>
  </si>
  <si>
    <t>Contractor's Overhead and Profit at</t>
  </si>
  <si>
    <t>Bonds and Insurance at</t>
  </si>
  <si>
    <t>Escalation to mid point of Construction at x.x% / year for x.x months</t>
  </si>
  <si>
    <t xml:space="preserve">Gross Receipt Tax at </t>
  </si>
  <si>
    <t>General Conditions and General Requirements at _________</t>
  </si>
  <si>
    <t>Contractor's Overhead and Profit at ___________</t>
  </si>
  <si>
    <t>Insurance and Bonds at ____________</t>
  </si>
  <si>
    <t>Material prices as calculated in unit cost is based on __________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</si>
</sst>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#,##0.00000"/>
    <numFmt numFmtId="170" formatCode="#,##0.0000"/>
    <numFmt numFmtId="171" formatCode="&quot;$&quot;#,##0.00"/>
    <numFmt numFmtId="172" formatCode="0.000%"/>
  </numFmts>
  <fonts count="69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Times New Roman"/>
      <family val="1"/>
    </font>
    <font>
      <b/>
      <u val="single"/>
      <sz val="10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55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theme="0" tint="-0.24997000396251678"/>
      <name val="Arial"/>
      <family val="2"/>
    </font>
    <font>
      <sz val="9"/>
      <color theme="0" tint="-0.3499799966812134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7" borderId="0" xfId="0" applyFont="1" applyFill="1" applyAlignment="1">
      <alignment/>
    </xf>
    <xf numFmtId="165" fontId="8" fillId="0" borderId="0" xfId="44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5" fontId="11" fillId="0" borderId="0" xfId="44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68" fontId="11" fillId="0" borderId="10" xfId="0" applyNumberFormat="1" applyFont="1" applyBorder="1" applyAlignment="1">
      <alignment horizontal="center" vertical="center"/>
    </xf>
    <xf numFmtId="44" fontId="11" fillId="0" borderId="10" xfId="44" applyFont="1" applyBorder="1" applyAlignment="1">
      <alignment horizontal="left" vertical="center"/>
    </xf>
    <xf numFmtId="168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44" fontId="11" fillId="0" borderId="11" xfId="44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 indent="2"/>
    </xf>
    <xf numFmtId="44" fontId="11" fillId="0" borderId="0" xfId="44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indent="1"/>
    </xf>
    <xf numFmtId="168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4" fontId="12" fillId="0" borderId="0" xfId="44" applyFont="1" applyBorder="1" applyAlignment="1">
      <alignment horizontal="center" vertical="center"/>
    </xf>
    <xf numFmtId="44" fontId="11" fillId="0" borderId="0" xfId="44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7" fontId="11" fillId="0" borderId="0" xfId="44" applyNumberFormat="1" applyFont="1" applyBorder="1" applyAlignment="1">
      <alignment horizontal="left" vertical="center" indent="1"/>
    </xf>
    <xf numFmtId="49" fontId="11" fillId="0" borderId="13" xfId="0" applyNumberFormat="1" applyFont="1" applyBorder="1" applyAlignment="1" applyProtection="1">
      <alignment horizontal="left" vertical="center" indent="1"/>
      <protection locked="0"/>
    </xf>
    <xf numFmtId="42" fontId="11" fillId="33" borderId="13" xfId="44" applyNumberFormat="1" applyFont="1" applyFill="1" applyBorder="1" applyAlignment="1">
      <alignment vertical="center"/>
    </xf>
    <xf numFmtId="165" fontId="11" fillId="0" borderId="0" xfId="44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65" fontId="11" fillId="34" borderId="0" xfId="44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left" vertical="center" indent="1"/>
      <protection locked="0"/>
    </xf>
    <xf numFmtId="165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14" fontId="11" fillId="0" borderId="14" xfId="0" applyNumberFormat="1" applyFont="1" applyBorder="1" applyAlignment="1">
      <alignment horizontal="center" vertical="center"/>
    </xf>
    <xf numFmtId="44" fontId="11" fillId="0" borderId="0" xfId="44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4" fontId="10" fillId="0" borderId="14" xfId="44" applyFont="1" applyBorder="1" applyAlignment="1">
      <alignment horizontal="center" vertical="center"/>
    </xf>
    <xf numFmtId="0" fontId="13" fillId="35" borderId="11" xfId="0" applyFont="1" applyFill="1" applyBorder="1" applyAlignment="1">
      <alignment horizontal="left" vertical="center"/>
    </xf>
    <xf numFmtId="0" fontId="13" fillId="35" borderId="15" xfId="0" applyFont="1" applyFill="1" applyBorder="1" applyAlignment="1">
      <alignment horizontal="left" vertical="center"/>
    </xf>
    <xf numFmtId="0" fontId="14" fillId="35" borderId="11" xfId="0" applyFont="1" applyFill="1" applyBorder="1" applyAlignment="1" quotePrefix="1">
      <alignment horizontal="center" vertical="center"/>
    </xf>
    <xf numFmtId="0" fontId="14" fillId="35" borderId="11" xfId="0" applyFont="1" applyFill="1" applyBorder="1" applyAlignment="1">
      <alignment horizontal="left" vertical="center"/>
    </xf>
    <xf numFmtId="165" fontId="13" fillId="35" borderId="11" xfId="44" applyNumberFormat="1" applyFont="1" applyFill="1" applyBorder="1" applyAlignment="1">
      <alignment horizontal="center" vertical="center" wrapText="1"/>
    </xf>
    <xf numFmtId="44" fontId="13" fillId="35" borderId="11" xfId="44" applyFont="1" applyFill="1" applyBorder="1" applyAlignment="1">
      <alignment horizontal="center" vertical="center" wrapText="1"/>
    </xf>
    <xf numFmtId="165" fontId="13" fillId="35" borderId="16" xfId="44" applyNumberFormat="1" applyFont="1" applyFill="1" applyBorder="1" applyAlignment="1" quotePrefix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Fill="1" applyBorder="1" applyAlignment="1" quotePrefix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6" fontId="11" fillId="0" borderId="17" xfId="0" applyNumberFormat="1" applyFont="1" applyBorder="1" applyAlignment="1">
      <alignment horizontal="right" vertical="center"/>
    </xf>
    <xf numFmtId="10" fontId="11" fillId="0" borderId="17" xfId="0" applyNumberFormat="1" applyFont="1" applyFill="1" applyBorder="1" applyAlignment="1">
      <alignment horizontal="center" vertical="center" wrapText="1"/>
    </xf>
    <xf numFmtId="3" fontId="11" fillId="0" borderId="18" xfId="44" applyNumberFormat="1" applyFont="1" applyFill="1" applyBorder="1" applyAlignment="1">
      <alignment vertical="center"/>
    </xf>
    <xf numFmtId="3" fontId="11" fillId="0" borderId="17" xfId="44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Fill="1" applyBorder="1" applyAlignment="1" quotePrefix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6" fontId="11" fillId="0" borderId="0" xfId="0" applyNumberFormat="1" applyFont="1" applyBorder="1" applyAlignment="1">
      <alignment horizontal="right" vertical="center"/>
    </xf>
    <xf numFmtId="6" fontId="11" fillId="0" borderId="0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left" vertical="center"/>
    </xf>
    <xf numFmtId="3" fontId="11" fillId="0" borderId="0" xfId="44" applyNumberFormat="1" applyFont="1" applyFill="1" applyBorder="1" applyAlignment="1">
      <alignment horizontal="left" vertical="center"/>
    </xf>
    <xf numFmtId="3" fontId="11" fillId="0" borderId="0" xfId="44" applyNumberFormat="1" applyFont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6" fontId="11" fillId="0" borderId="18" xfId="0" applyNumberFormat="1" applyFont="1" applyBorder="1" applyAlignment="1">
      <alignment horizontal="right" vertical="center"/>
    </xf>
    <xf numFmtId="6" fontId="11" fillId="0" borderId="18" xfId="0" applyNumberFormat="1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horizontal="center" vertical="center"/>
    </xf>
    <xf numFmtId="6" fontId="11" fillId="0" borderId="0" xfId="0" applyNumberFormat="1" applyFont="1" applyBorder="1" applyAlignment="1">
      <alignment horizontal="left" vertical="center"/>
    </xf>
    <xf numFmtId="10" fontId="11" fillId="0" borderId="0" xfId="0" applyNumberFormat="1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9" fontId="61" fillId="0" borderId="0" xfId="0" applyNumberFormat="1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left" vertical="center"/>
    </xf>
    <xf numFmtId="6" fontId="61" fillId="0" borderId="18" xfId="0" applyNumberFormat="1" applyFont="1" applyFill="1" applyBorder="1" applyAlignment="1">
      <alignment horizontal="right" vertical="center"/>
    </xf>
    <xf numFmtId="0" fontId="61" fillId="0" borderId="18" xfId="0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right" vertical="center"/>
    </xf>
    <xf numFmtId="169" fontId="11" fillId="0" borderId="0" xfId="44" applyNumberFormat="1" applyFont="1" applyFill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 quotePrefix="1">
      <alignment horizontal="left" vertical="center"/>
    </xf>
    <xf numFmtId="10" fontId="11" fillId="0" borderId="0" xfId="0" applyNumberFormat="1" applyFont="1" applyFill="1" applyBorder="1" applyAlignment="1">
      <alignment horizontal="center" vertical="center"/>
    </xf>
    <xf numFmtId="170" fontId="11" fillId="0" borderId="0" xfId="44" applyNumberFormat="1" applyFont="1" applyFill="1" applyBorder="1" applyAlignment="1">
      <alignment horizontal="left" vertical="center"/>
    </xf>
    <xf numFmtId="6" fontId="11" fillId="0" borderId="0" xfId="0" applyNumberFormat="1" applyFont="1" applyFill="1" applyBorder="1" applyAlignment="1">
      <alignment horizontal="center" vertical="center"/>
    </xf>
    <xf numFmtId="6" fontId="11" fillId="0" borderId="0" xfId="0" applyNumberFormat="1" applyFont="1" applyBorder="1" applyAlignment="1">
      <alignment horizontal="center" vertical="center"/>
    </xf>
    <xf numFmtId="8" fontId="11" fillId="0" borderId="0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left" vertical="center"/>
    </xf>
    <xf numFmtId="6" fontId="61" fillId="0" borderId="18" xfId="0" applyNumberFormat="1" applyFont="1" applyBorder="1" applyAlignment="1">
      <alignment horizontal="right"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9" fontId="62" fillId="0" borderId="0" xfId="0" applyNumberFormat="1" applyFont="1" applyFill="1" applyBorder="1" applyAlignment="1">
      <alignment horizontal="center" vertical="center"/>
    </xf>
    <xf numFmtId="6" fontId="63" fillId="0" borderId="0" xfId="0" applyNumberFormat="1" applyFont="1" applyFill="1" applyBorder="1" applyAlignment="1">
      <alignment horizontal="center" vertical="center"/>
    </xf>
    <xf numFmtId="6" fontId="11" fillId="0" borderId="0" xfId="0" applyNumberFormat="1" applyFont="1" applyFill="1" applyBorder="1" applyAlignment="1">
      <alignment horizontal="left" vertical="center"/>
    </xf>
    <xf numFmtId="9" fontId="11" fillId="0" borderId="0" xfId="57" applyFont="1" applyAlignment="1">
      <alignment vertical="center"/>
    </xf>
    <xf numFmtId="0" fontId="11" fillId="0" borderId="0" xfId="0" applyFont="1" applyFill="1" applyBorder="1" applyAlignment="1">
      <alignment vertical="center"/>
    </xf>
    <xf numFmtId="6" fontId="11" fillId="0" borderId="0" xfId="0" applyNumberFormat="1" applyFont="1" applyFill="1" applyBorder="1" applyAlignment="1">
      <alignment horizontal="right" vertical="center" wrapText="1"/>
    </xf>
    <xf numFmtId="3" fontId="11" fillId="0" borderId="0" xfId="44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36" borderId="11" xfId="0" applyFont="1" applyFill="1" applyBorder="1" applyAlignment="1">
      <alignment vertical="center"/>
    </xf>
    <xf numFmtId="168" fontId="11" fillId="36" borderId="11" xfId="0" applyNumberFormat="1" applyFont="1" applyFill="1" applyBorder="1" applyAlignment="1">
      <alignment horizontal="center" vertical="center"/>
    </xf>
    <xf numFmtId="0" fontId="64" fillId="36" borderId="11" xfId="0" applyFont="1" applyFill="1" applyBorder="1" applyAlignment="1">
      <alignment vertical="center"/>
    </xf>
    <xf numFmtId="6" fontId="64" fillId="36" borderId="11" xfId="0" applyNumberFormat="1" applyFont="1" applyFill="1" applyBorder="1" applyAlignment="1">
      <alignment vertical="center"/>
    </xf>
    <xf numFmtId="168" fontId="10" fillId="36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3" fontId="10" fillId="36" borderId="11" xfId="44" applyNumberFormat="1" applyFont="1" applyFill="1" applyBorder="1" applyAlignment="1">
      <alignment vertical="center"/>
    </xf>
    <xf numFmtId="0" fontId="11" fillId="36" borderId="20" xfId="0" applyFont="1" applyFill="1" applyBorder="1" applyAlignment="1">
      <alignment vertical="center"/>
    </xf>
    <xf numFmtId="44" fontId="11" fillId="0" borderId="0" xfId="44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168" fontId="11" fillId="0" borderId="13" xfId="0" applyNumberFormat="1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left" vertical="center"/>
    </xf>
    <xf numFmtId="171" fontId="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8" fontId="8" fillId="0" borderId="0" xfId="0" applyNumberFormat="1" applyFont="1" applyBorder="1" applyAlignment="1">
      <alignment horizontal="center" vertical="center"/>
    </xf>
    <xf numFmtId="6" fontId="8" fillId="0" borderId="0" xfId="0" applyNumberFormat="1" applyFont="1" applyBorder="1" applyAlignment="1">
      <alignment horizontal="right" vertical="center"/>
    </xf>
    <xf numFmtId="168" fontId="8" fillId="0" borderId="0" xfId="0" applyNumberFormat="1" applyFont="1" applyBorder="1" applyAlignment="1">
      <alignment horizontal="left" vertical="center"/>
    </xf>
    <xf numFmtId="44" fontId="8" fillId="0" borderId="0" xfId="44" applyFont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67" fillId="0" borderId="18" xfId="0" applyFont="1" applyBorder="1" applyAlignment="1">
      <alignment horizontal="right" vertical="center"/>
    </xf>
    <xf numFmtId="6" fontId="67" fillId="0" borderId="18" xfId="0" applyNumberFormat="1" applyFont="1" applyBorder="1" applyAlignment="1">
      <alignment horizontal="right" vertical="center"/>
    </xf>
    <xf numFmtId="168" fontId="8" fillId="0" borderId="18" xfId="0" applyNumberFormat="1" applyFont="1" applyBorder="1" applyAlignment="1">
      <alignment horizontal="left" vertical="center"/>
    </xf>
    <xf numFmtId="168" fontId="8" fillId="0" borderId="18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left" vertical="center"/>
    </xf>
    <xf numFmtId="44" fontId="8" fillId="0" borderId="0" xfId="44" applyFont="1" applyAlignment="1">
      <alignment horizontal="center" vertical="center"/>
    </xf>
    <xf numFmtId="0" fontId="8" fillId="0" borderId="13" xfId="0" applyFont="1" applyBorder="1" applyAlignment="1">
      <alignment vertical="center"/>
    </xf>
    <xf numFmtId="168" fontId="8" fillId="0" borderId="13" xfId="0" applyNumberFormat="1" applyFont="1" applyBorder="1" applyAlignment="1">
      <alignment horizontal="center" vertical="center"/>
    </xf>
    <xf numFmtId="6" fontId="8" fillId="0" borderId="13" xfId="0" applyNumberFormat="1" applyFont="1" applyBorder="1" applyAlignment="1">
      <alignment horizontal="right" vertical="center"/>
    </xf>
    <xf numFmtId="168" fontId="8" fillId="0" borderId="13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9" fontId="8" fillId="0" borderId="0" xfId="57" applyFont="1" applyAlignment="1" quotePrefix="1">
      <alignment horizontal="center" vertical="center"/>
    </xf>
    <xf numFmtId="9" fontId="8" fillId="0" borderId="0" xfId="57" applyFont="1" applyAlignment="1">
      <alignment horizontal="center" vertical="center"/>
    </xf>
    <xf numFmtId="9" fontId="8" fillId="0" borderId="0" xfId="57" applyFont="1" applyAlignment="1">
      <alignment horizontal="right"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4" fontId="2" fillId="0" borderId="0" xfId="44" applyFont="1" applyAlignment="1" applyProtection="1">
      <alignment/>
      <protection locked="0"/>
    </xf>
    <xf numFmtId="165" fontId="2" fillId="0" borderId="0" xfId="44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165" fontId="2" fillId="0" borderId="13" xfId="44" applyNumberFormat="1" applyFont="1" applyBorder="1" applyAlignment="1" applyProtection="1">
      <alignment/>
      <protection locked="0"/>
    </xf>
    <xf numFmtId="0" fontId="1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horizontal="right" vertical="center"/>
      <protection locked="0"/>
    </xf>
    <xf numFmtId="44" fontId="1" fillId="32" borderId="0" xfId="44" applyFont="1" applyFill="1" applyAlignment="1" applyProtection="1">
      <alignment vertical="center"/>
      <protection locked="0"/>
    </xf>
    <xf numFmtId="165" fontId="1" fillId="32" borderId="0" xfId="44" applyNumberFormat="1" applyFont="1" applyFill="1" applyAlignment="1" applyProtection="1">
      <alignment vertical="center"/>
      <protection locked="0"/>
    </xf>
    <xf numFmtId="10" fontId="2" fillId="0" borderId="0" xfId="57" applyNumberFormat="1" applyFont="1" applyAlignment="1" applyProtection="1">
      <alignment/>
      <protection locked="0"/>
    </xf>
    <xf numFmtId="165" fontId="1" fillId="0" borderId="0" xfId="44" applyNumberFormat="1" applyFont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44" fontId="1" fillId="0" borderId="0" xfId="44" applyFont="1" applyFill="1" applyAlignment="1" applyProtection="1">
      <alignment vertical="center"/>
      <protection locked="0"/>
    </xf>
    <xf numFmtId="165" fontId="1" fillId="0" borderId="0" xfId="44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/>
      <protection locked="0"/>
    </xf>
    <xf numFmtId="172" fontId="2" fillId="0" borderId="0" xfId="57" applyNumberFormat="1" applyFont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165" fontId="2" fillId="0" borderId="0" xfId="44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37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2" fillId="37" borderId="13" xfId="0" applyFont="1" applyFill="1" applyBorder="1" applyAlignment="1" applyProtection="1">
      <alignment/>
      <protection/>
    </xf>
    <xf numFmtId="0" fontId="1" fillId="32" borderId="21" xfId="0" applyFont="1" applyFill="1" applyBorder="1" applyAlignment="1" applyProtection="1">
      <alignment horizontal="center" vertical="center"/>
      <protection/>
    </xf>
    <xf numFmtId="0" fontId="1" fillId="32" borderId="12" xfId="0" applyFont="1" applyFill="1" applyBorder="1" applyAlignment="1" applyProtection="1">
      <alignment horizontal="center" vertical="center"/>
      <protection/>
    </xf>
    <xf numFmtId="0" fontId="1" fillId="32" borderId="2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44" fontId="2" fillId="0" borderId="0" xfId="44" applyFont="1" applyAlignment="1" applyProtection="1">
      <alignment/>
      <protection/>
    </xf>
    <xf numFmtId="44" fontId="2" fillId="2" borderId="23" xfId="44" applyFont="1" applyFill="1" applyBorder="1" applyAlignment="1" applyProtection="1">
      <alignment/>
      <protection locked="0"/>
    </xf>
    <xf numFmtId="0" fontId="1" fillId="2" borderId="23" xfId="0" applyFont="1" applyFill="1" applyBorder="1" applyAlignment="1" applyProtection="1">
      <alignment/>
      <protection locked="0"/>
    </xf>
    <xf numFmtId="10" fontId="2" fillId="2" borderId="23" xfId="57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3" fillId="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68" fillId="0" borderId="24" xfId="0" applyFont="1" applyBorder="1" applyAlignment="1" quotePrefix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0" fillId="0" borderId="0" xfId="0" applyFont="1" applyBorder="1" applyAlignment="1" quotePrefix="1">
      <alignment horizontal="right" vertical="center"/>
    </xf>
    <xf numFmtId="0" fontId="13" fillId="35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 applyProtection="1">
      <alignment horizontal="center"/>
      <protection/>
    </xf>
    <xf numFmtId="0" fontId="3" fillId="7" borderId="0" xfId="0" applyFont="1" applyFill="1" applyAlignment="1" applyProtection="1">
      <alignment horizontal="center"/>
      <protection/>
    </xf>
    <xf numFmtId="0" fontId="2" fillId="7" borderId="0" xfId="0" applyFont="1" applyFill="1" applyAlignment="1" applyProtection="1">
      <alignment horizontal="center"/>
      <protection/>
    </xf>
    <xf numFmtId="0" fontId="16" fillId="7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133350</xdr:rowOff>
    </xdr:from>
    <xdr:to>
      <xdr:col>1</xdr:col>
      <xdr:colOff>133350</xdr:colOff>
      <xdr:row>8</xdr:row>
      <xdr:rowOff>209550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4297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632460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95425"/>
          <a:ext cx="63246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1809750"/>
          <a:ext cx="625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98170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152400</xdr:rowOff>
    </xdr:from>
    <xdr:to>
      <xdr:col>5</xdr:col>
      <xdr:colOff>0</xdr:colOff>
      <xdr:row>8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0" y="1409700"/>
          <a:ext cx="59817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0</xdr:colOff>
      <xdr:row>53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6675" y="8515350"/>
          <a:ext cx="59150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5</xdr:col>
      <xdr:colOff>0</xdr:colOff>
      <xdr:row>55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6675" y="8724900"/>
          <a:ext cx="591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6675" y="8724900"/>
          <a:ext cx="591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6</xdr:row>
      <xdr:rowOff>0</xdr:rowOff>
    </xdr:to>
    <xdr:sp>
      <xdr:nvSpPr>
        <xdr:cNvPr id="6" name="Rectangle 2"/>
        <xdr:cNvSpPr>
          <a:spLocks/>
        </xdr:cNvSpPr>
      </xdr:nvSpPr>
      <xdr:spPr>
        <a:xfrm>
          <a:off x="0" y="0"/>
          <a:ext cx="598170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7" name="Rectangle 3"/>
        <xdr:cNvSpPr>
          <a:spLocks/>
        </xdr:cNvSpPr>
      </xdr:nvSpPr>
      <xdr:spPr>
        <a:xfrm>
          <a:off x="0" y="1257300"/>
          <a:ext cx="59817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0</xdr:colOff>
      <xdr:row>53</xdr:row>
      <xdr:rowOff>0</xdr:rowOff>
    </xdr:to>
    <xdr:sp>
      <xdr:nvSpPr>
        <xdr:cNvPr id="8" name="Rectangle 4"/>
        <xdr:cNvSpPr>
          <a:spLocks/>
        </xdr:cNvSpPr>
      </xdr:nvSpPr>
      <xdr:spPr>
        <a:xfrm>
          <a:off x="66675" y="8515350"/>
          <a:ext cx="59150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5</xdr:col>
      <xdr:colOff>0</xdr:colOff>
      <xdr:row>55</xdr:row>
      <xdr:rowOff>0</xdr:rowOff>
    </xdr:to>
    <xdr:sp>
      <xdr:nvSpPr>
        <xdr:cNvPr id="9" name="Rectangle 4"/>
        <xdr:cNvSpPr>
          <a:spLocks/>
        </xdr:cNvSpPr>
      </xdr:nvSpPr>
      <xdr:spPr>
        <a:xfrm>
          <a:off x="66675" y="8724900"/>
          <a:ext cx="591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>
      <xdr:nvSpPr>
        <xdr:cNvPr id="10" name="Rectangle 6"/>
        <xdr:cNvSpPr>
          <a:spLocks/>
        </xdr:cNvSpPr>
      </xdr:nvSpPr>
      <xdr:spPr>
        <a:xfrm>
          <a:off x="66675" y="8724900"/>
          <a:ext cx="591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>
      <xdr:nvSpPr>
        <xdr:cNvPr id="11" name="Rectangle 6"/>
        <xdr:cNvSpPr>
          <a:spLocks/>
        </xdr:cNvSpPr>
      </xdr:nvSpPr>
      <xdr:spPr>
        <a:xfrm>
          <a:off x="66675" y="5905500"/>
          <a:ext cx="59150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Layout" zoomScaleSheetLayoutView="100" workbookViewId="0" topLeftCell="A45">
      <selection activeCell="A41" sqref="A41:I41"/>
    </sheetView>
  </sheetViews>
  <sheetFormatPr defaultColWidth="9.33203125" defaultRowHeight="12.75"/>
  <cols>
    <col min="1" max="1" width="14.5" style="1" customWidth="1"/>
    <col min="2" max="20" width="9.33203125" style="1" customWidth="1"/>
    <col min="21" max="21" width="0" style="1" hidden="1" customWidth="1"/>
    <col min="22" max="16384" width="9.33203125" style="1" customWidth="1"/>
  </cols>
  <sheetData>
    <row r="1" spans="1:9" ht="12.75">
      <c r="A1" s="146"/>
      <c r="B1" s="146"/>
      <c r="C1" s="146"/>
      <c r="D1" s="146"/>
      <c r="E1" s="146"/>
      <c r="F1" s="146"/>
      <c r="G1" s="146"/>
      <c r="H1" s="146"/>
      <c r="I1" s="146"/>
    </row>
    <row r="2" spans="1:21" ht="12.75">
      <c r="A2" s="146"/>
      <c r="B2" s="146"/>
      <c r="C2" s="146"/>
      <c r="D2" s="146"/>
      <c r="E2" s="146"/>
      <c r="F2" s="146"/>
      <c r="G2" s="146"/>
      <c r="H2" s="146"/>
      <c r="I2" s="146"/>
      <c r="U2" s="1" t="s">
        <v>185</v>
      </c>
    </row>
    <row r="3" spans="1:21" ht="12.75">
      <c r="A3" s="146"/>
      <c r="B3" s="146"/>
      <c r="C3" s="146"/>
      <c r="D3" s="146"/>
      <c r="E3" s="146"/>
      <c r="F3" s="146"/>
      <c r="G3" s="146"/>
      <c r="H3" s="146"/>
      <c r="I3" s="146"/>
      <c r="U3" s="170" t="s">
        <v>191</v>
      </c>
    </row>
    <row r="4" spans="1:21" ht="12.75">
      <c r="A4" s="146"/>
      <c r="B4" s="146"/>
      <c r="C4" s="146"/>
      <c r="D4" s="146"/>
      <c r="E4" s="146"/>
      <c r="F4" s="146"/>
      <c r="G4" s="146"/>
      <c r="H4" s="146"/>
      <c r="I4" s="146"/>
      <c r="U4" s="170" t="s">
        <v>192</v>
      </c>
    </row>
    <row r="5" spans="1:21" ht="12.75">
      <c r="A5" s="146"/>
      <c r="B5" s="146"/>
      <c r="C5" s="146"/>
      <c r="D5" s="146"/>
      <c r="E5" s="146"/>
      <c r="F5" s="146"/>
      <c r="G5" s="146"/>
      <c r="H5" s="146"/>
      <c r="I5" s="146"/>
      <c r="U5" s="170" t="s">
        <v>193</v>
      </c>
    </row>
    <row r="6" spans="1:21" ht="12.75">
      <c r="A6" s="146"/>
      <c r="B6" s="146"/>
      <c r="C6" s="146"/>
      <c r="D6" s="146"/>
      <c r="E6" s="146"/>
      <c r="F6" s="146"/>
      <c r="G6" s="146"/>
      <c r="H6" s="146"/>
      <c r="I6" s="146"/>
      <c r="U6" s="170" t="s">
        <v>194</v>
      </c>
    </row>
    <row r="7" spans="1:21" ht="23.25">
      <c r="A7" s="146"/>
      <c r="B7" s="193" t="s">
        <v>31</v>
      </c>
      <c r="C7" s="193"/>
      <c r="D7" s="193"/>
      <c r="E7" s="193"/>
      <c r="F7" s="193"/>
      <c r="G7" s="193"/>
      <c r="H7" s="193"/>
      <c r="I7" s="193"/>
      <c r="J7" s="193"/>
      <c r="U7" s="170" t="s">
        <v>195</v>
      </c>
    </row>
    <row r="8" spans="1:21" ht="18">
      <c r="A8" s="146"/>
      <c r="B8" s="194" t="s">
        <v>186</v>
      </c>
      <c r="C8" s="194"/>
      <c r="D8" s="194"/>
      <c r="E8" s="194"/>
      <c r="F8" s="194"/>
      <c r="G8" s="194"/>
      <c r="H8" s="194"/>
      <c r="I8" s="194"/>
      <c r="J8" s="194"/>
      <c r="U8" s="170" t="s">
        <v>196</v>
      </c>
    </row>
    <row r="9" spans="1:21" ht="18">
      <c r="A9" s="146"/>
      <c r="B9" s="194" t="s">
        <v>187</v>
      </c>
      <c r="C9" s="194"/>
      <c r="D9" s="194"/>
      <c r="E9" s="194"/>
      <c r="F9" s="194"/>
      <c r="G9" s="194"/>
      <c r="H9" s="194"/>
      <c r="I9" s="194"/>
      <c r="J9" s="194"/>
      <c r="U9" s="170" t="s">
        <v>197</v>
      </c>
    </row>
    <row r="10" spans="1:21" ht="12.75">
      <c r="A10" s="146"/>
      <c r="B10" s="146"/>
      <c r="C10" s="146"/>
      <c r="D10" s="146"/>
      <c r="E10" s="146"/>
      <c r="F10" s="146"/>
      <c r="G10" s="146"/>
      <c r="H10" s="146"/>
      <c r="I10" s="146"/>
      <c r="U10" s="170" t="s">
        <v>198</v>
      </c>
    </row>
    <row r="11" spans="1:21" ht="12.75">
      <c r="A11" s="146"/>
      <c r="B11" s="146"/>
      <c r="C11" s="146"/>
      <c r="D11" s="146"/>
      <c r="E11" s="146"/>
      <c r="F11" s="146"/>
      <c r="G11" s="146"/>
      <c r="H11" s="146"/>
      <c r="I11" s="146"/>
      <c r="U11" s="170" t="s">
        <v>199</v>
      </c>
    </row>
    <row r="12" spans="1:9" ht="12.75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12.75">
      <c r="A13" s="146"/>
      <c r="B13" s="146"/>
      <c r="C13" s="146"/>
      <c r="D13" s="146"/>
      <c r="E13" s="146"/>
      <c r="F13" s="146"/>
      <c r="G13" s="146"/>
      <c r="H13" s="146"/>
      <c r="I13" s="146"/>
    </row>
    <row r="14" spans="1:9" ht="23.25">
      <c r="A14" s="146"/>
      <c r="B14" s="193"/>
      <c r="C14" s="193"/>
      <c r="D14" s="193"/>
      <c r="E14" s="193"/>
      <c r="F14" s="193"/>
      <c r="G14" s="193"/>
      <c r="H14" s="193"/>
      <c r="I14" s="193"/>
    </row>
    <row r="15" spans="1:9" ht="23.25">
      <c r="A15" s="193" t="s">
        <v>189</v>
      </c>
      <c r="B15" s="193"/>
      <c r="C15" s="193"/>
      <c r="D15" s="193"/>
      <c r="E15" s="193"/>
      <c r="F15" s="193"/>
      <c r="G15" s="193"/>
      <c r="H15" s="193"/>
      <c r="I15" s="193"/>
    </row>
    <row r="16" spans="1:9" ht="12.75">
      <c r="A16" s="146"/>
      <c r="B16" s="146"/>
      <c r="C16" s="146"/>
      <c r="D16" s="146"/>
      <c r="E16" s="146"/>
      <c r="F16" s="146"/>
      <c r="G16" s="146"/>
      <c r="H16" s="146"/>
      <c r="I16" s="146"/>
    </row>
    <row r="17" spans="1:9" ht="12.75">
      <c r="A17" s="146"/>
      <c r="B17" s="146"/>
      <c r="C17" s="146"/>
      <c r="D17" s="146"/>
      <c r="E17" s="146"/>
      <c r="F17" s="146"/>
      <c r="G17" s="146"/>
      <c r="H17" s="146"/>
      <c r="I17" s="146"/>
    </row>
    <row r="18" spans="1:9" ht="12.75">
      <c r="A18" s="146"/>
      <c r="B18" s="146"/>
      <c r="C18" s="146"/>
      <c r="D18" s="146"/>
      <c r="E18" s="146"/>
      <c r="F18" s="146"/>
      <c r="G18" s="146"/>
      <c r="H18" s="146"/>
      <c r="I18" s="146"/>
    </row>
    <row r="19" spans="1:9" ht="12.75">
      <c r="A19" s="146"/>
      <c r="B19" s="146"/>
      <c r="C19" s="146"/>
      <c r="D19" s="146"/>
      <c r="E19" s="146"/>
      <c r="F19" s="146"/>
      <c r="G19" s="146"/>
      <c r="H19" s="146"/>
      <c r="I19" s="146"/>
    </row>
    <row r="20" spans="1:9" ht="12.75">
      <c r="A20" s="146"/>
      <c r="B20" s="146"/>
      <c r="C20" s="146"/>
      <c r="D20" s="146"/>
      <c r="E20" s="146"/>
      <c r="F20" s="146"/>
      <c r="G20" s="146"/>
      <c r="H20" s="146"/>
      <c r="I20" s="146"/>
    </row>
    <row r="21" spans="1:9" ht="12.75">
      <c r="A21" s="146"/>
      <c r="B21" s="146"/>
      <c r="C21" s="146"/>
      <c r="D21" s="146"/>
      <c r="E21" s="146"/>
      <c r="F21" s="146"/>
      <c r="G21" s="146"/>
      <c r="H21" s="146"/>
      <c r="I21" s="146"/>
    </row>
    <row r="22" spans="1:10" ht="23.25">
      <c r="A22" s="195" t="s">
        <v>185</v>
      </c>
      <c r="B22" s="195"/>
      <c r="C22" s="195"/>
      <c r="D22" s="195"/>
      <c r="E22" s="195"/>
      <c r="F22" s="195"/>
      <c r="G22" s="195"/>
      <c r="H22" s="195"/>
      <c r="I22" s="195"/>
      <c r="J22" s="195"/>
    </row>
    <row r="23" spans="1:10" ht="20.25" customHeight="1">
      <c r="A23" s="196" t="s">
        <v>184</v>
      </c>
      <c r="B23" s="196"/>
      <c r="C23" s="196"/>
      <c r="D23" s="196"/>
      <c r="E23" s="196"/>
      <c r="F23" s="196"/>
      <c r="G23" s="196"/>
      <c r="H23" s="196"/>
      <c r="I23" s="196"/>
      <c r="J23" s="196"/>
    </row>
    <row r="24" spans="1:9" ht="20.25">
      <c r="A24" s="146"/>
      <c r="B24" s="197"/>
      <c r="C24" s="197"/>
      <c r="D24" s="197"/>
      <c r="E24" s="197"/>
      <c r="F24" s="197"/>
      <c r="G24" s="197"/>
      <c r="H24" s="197"/>
      <c r="I24" s="197"/>
    </row>
    <row r="25" spans="1:9" ht="12.75">
      <c r="A25" s="146"/>
      <c r="B25" s="146"/>
      <c r="C25" s="146"/>
      <c r="D25" s="146"/>
      <c r="E25" s="146"/>
      <c r="F25" s="146"/>
      <c r="G25" s="146"/>
      <c r="H25" s="146"/>
      <c r="I25" s="146"/>
    </row>
    <row r="26" spans="1:9" ht="12.75">
      <c r="A26" s="146"/>
      <c r="B26" s="146"/>
      <c r="C26" s="146"/>
      <c r="D26" s="146"/>
      <c r="E26" s="146"/>
      <c r="F26" s="146"/>
      <c r="G26" s="146"/>
      <c r="H26" s="146"/>
      <c r="I26" s="146"/>
    </row>
    <row r="27" spans="1:9" ht="12.75">
      <c r="A27" s="146"/>
      <c r="B27" s="146"/>
      <c r="C27" s="146"/>
      <c r="D27" s="146"/>
      <c r="E27" s="146"/>
      <c r="F27" s="146"/>
      <c r="G27" s="146"/>
      <c r="H27" s="146"/>
      <c r="I27" s="146"/>
    </row>
    <row r="28" spans="1:9" ht="12.75">
      <c r="A28" s="146"/>
      <c r="B28" s="146"/>
      <c r="C28" s="146"/>
      <c r="D28" s="146"/>
      <c r="E28" s="146"/>
      <c r="F28" s="146"/>
      <c r="G28" s="146"/>
      <c r="H28" s="146"/>
      <c r="I28" s="146"/>
    </row>
    <row r="29" spans="1:9" ht="12.75">
      <c r="A29" s="146"/>
      <c r="B29" s="146"/>
      <c r="C29" s="146"/>
      <c r="D29" s="146"/>
      <c r="E29" s="146"/>
      <c r="F29" s="146"/>
      <c r="G29" s="146"/>
      <c r="H29" s="146"/>
      <c r="I29" s="146"/>
    </row>
    <row r="30" spans="1:9" ht="12.75">
      <c r="A30" s="146"/>
      <c r="B30" s="146"/>
      <c r="C30" s="146"/>
      <c r="D30" s="147"/>
      <c r="E30" s="146"/>
      <c r="F30" s="146"/>
      <c r="G30" s="146"/>
      <c r="H30" s="146"/>
      <c r="I30" s="146"/>
    </row>
    <row r="31" spans="1:9" ht="12.75">
      <c r="A31" s="146"/>
      <c r="B31" s="146"/>
      <c r="C31" s="146"/>
      <c r="D31" s="146"/>
      <c r="E31" s="146"/>
      <c r="F31" s="146"/>
      <c r="G31" s="146"/>
      <c r="H31" s="146"/>
      <c r="I31" s="146"/>
    </row>
    <row r="32" spans="1:9" ht="12.75">
      <c r="A32" s="146"/>
      <c r="B32" s="146"/>
      <c r="C32" s="146"/>
      <c r="D32" s="146"/>
      <c r="E32" s="146"/>
      <c r="F32" s="146"/>
      <c r="G32" s="146"/>
      <c r="H32" s="146"/>
      <c r="I32" s="146"/>
    </row>
    <row r="33" spans="1:9" ht="12.75">
      <c r="A33" s="146"/>
      <c r="B33" s="146"/>
      <c r="C33" s="146"/>
      <c r="D33" s="146"/>
      <c r="E33" s="146"/>
      <c r="F33" s="146"/>
      <c r="G33" s="146"/>
      <c r="H33" s="146"/>
      <c r="I33" s="146"/>
    </row>
    <row r="34" spans="1:9" ht="12.75">
      <c r="A34" s="146"/>
      <c r="B34" s="146"/>
      <c r="C34" s="146"/>
      <c r="D34" s="146"/>
      <c r="E34" s="146"/>
      <c r="F34" s="146"/>
      <c r="G34" s="146"/>
      <c r="H34" s="146"/>
      <c r="I34" s="146"/>
    </row>
    <row r="35" spans="1:9" ht="12.75">
      <c r="A35" s="146"/>
      <c r="B35" s="146"/>
      <c r="C35" s="146"/>
      <c r="D35" s="146"/>
      <c r="E35" s="146"/>
      <c r="F35" s="146"/>
      <c r="G35" s="146"/>
      <c r="H35" s="146"/>
      <c r="I35" s="146"/>
    </row>
    <row r="36" spans="1:9" ht="12.75">
      <c r="A36" s="146"/>
      <c r="B36" s="146"/>
      <c r="C36" s="146"/>
      <c r="D36" s="146"/>
      <c r="E36" s="146"/>
      <c r="F36" s="146"/>
      <c r="G36" s="146"/>
      <c r="H36" s="146"/>
      <c r="I36" s="146"/>
    </row>
    <row r="37" spans="1:9" ht="12.75">
      <c r="A37" s="146"/>
      <c r="B37" s="146"/>
      <c r="C37" s="146"/>
      <c r="D37" s="146"/>
      <c r="E37" s="146"/>
      <c r="F37" s="146"/>
      <c r="G37" s="146"/>
      <c r="H37" s="146"/>
      <c r="I37" s="146"/>
    </row>
    <row r="38" spans="1:9" ht="12.75">
      <c r="A38" s="146"/>
      <c r="B38" s="146"/>
      <c r="C38" s="146"/>
      <c r="D38" s="146"/>
      <c r="E38" s="146"/>
      <c r="F38" s="146"/>
      <c r="G38" s="146"/>
      <c r="H38" s="146"/>
      <c r="I38" s="146"/>
    </row>
    <row r="39" spans="1:9" ht="15.75">
      <c r="A39" s="191" t="s">
        <v>188</v>
      </c>
      <c r="B39" s="191"/>
      <c r="C39" s="191"/>
      <c r="D39" s="191"/>
      <c r="E39" s="191"/>
      <c r="F39" s="191"/>
      <c r="G39" s="191"/>
      <c r="H39" s="191"/>
      <c r="I39" s="191"/>
    </row>
    <row r="40" spans="1:9" ht="12.75">
      <c r="A40" s="146"/>
      <c r="B40" s="146"/>
      <c r="C40" s="146"/>
      <c r="D40" s="146"/>
      <c r="E40" s="146"/>
      <c r="F40" s="146"/>
      <c r="G40" s="146"/>
      <c r="H40" s="146"/>
      <c r="I40" s="146"/>
    </row>
    <row r="41" spans="1:9" ht="12.75">
      <c r="A41" s="192" t="s">
        <v>182</v>
      </c>
      <c r="B41" s="192"/>
      <c r="C41" s="192"/>
      <c r="D41" s="192"/>
      <c r="E41" s="192"/>
      <c r="F41" s="192"/>
      <c r="G41" s="192"/>
      <c r="H41" s="192"/>
      <c r="I41" s="192"/>
    </row>
    <row r="42" spans="1:9" ht="12.75">
      <c r="A42" s="146"/>
      <c r="B42" s="146"/>
      <c r="C42" s="146"/>
      <c r="D42" s="146"/>
      <c r="E42" s="146"/>
      <c r="F42" s="146"/>
      <c r="G42" s="146"/>
      <c r="H42" s="146"/>
      <c r="I42" s="146"/>
    </row>
    <row r="43" spans="1:9" ht="12.75">
      <c r="A43" s="146"/>
      <c r="B43" s="146"/>
      <c r="C43" s="146"/>
      <c r="D43" s="146"/>
      <c r="E43" s="146"/>
      <c r="F43" s="146"/>
      <c r="G43" s="146"/>
      <c r="H43" s="146"/>
      <c r="I43" s="146"/>
    </row>
    <row r="44" spans="1:9" ht="12.75">
      <c r="A44" s="146"/>
      <c r="B44" s="146"/>
      <c r="C44" s="146"/>
      <c r="D44" s="146"/>
      <c r="E44" s="146"/>
      <c r="F44" s="146"/>
      <c r="G44" s="146"/>
      <c r="H44" s="146"/>
      <c r="I44" s="146"/>
    </row>
  </sheetData>
  <sheetProtection password="C861" sheet="1" selectLockedCells="1"/>
  <mergeCells count="10">
    <mergeCell ref="A39:I39"/>
    <mergeCell ref="A41:I41"/>
    <mergeCell ref="B7:J7"/>
    <mergeCell ref="B8:J8"/>
    <mergeCell ref="B9:J9"/>
    <mergeCell ref="A22:J22"/>
    <mergeCell ref="A23:J23"/>
    <mergeCell ref="B14:I14"/>
    <mergeCell ref="A15:I15"/>
    <mergeCell ref="B24:I24"/>
  </mergeCells>
  <dataValidations count="1">
    <dataValidation type="list" allowBlank="1" showInputMessage="1" showErrorMessage="1" sqref="A22:J22">
      <formula1>$U$2:$U$11</formula1>
    </dataValidation>
  </dataValidations>
  <printOptions/>
  <pageMargins left="0.75" right="0.75" top="1" bottom="1" header="0.5" footer="0.5"/>
  <pageSetup horizontalDpi="600" verticalDpi="600" orientation="portrait" r:id="rId2"/>
  <headerFooter alignWithMargins="0">
    <oddFooter>&amp;LForm DES-0010-B&amp;CPage &amp;P of  &amp;N&amp;RRev.05.26.2015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8"/>
  <sheetViews>
    <sheetView workbookViewId="0" topLeftCell="A1">
      <selection activeCell="L21" sqref="L21"/>
    </sheetView>
  </sheetViews>
  <sheetFormatPr defaultColWidth="9.33203125" defaultRowHeight="12.75"/>
  <cols>
    <col min="1" max="1" width="1.171875" style="1" customWidth="1"/>
    <col min="2" max="2" width="18.83203125" style="1" customWidth="1"/>
    <col min="3" max="3" width="53.83203125" style="1" customWidth="1"/>
    <col min="4" max="4" width="36.83203125" style="1" customWidth="1"/>
    <col min="5" max="16384" width="9.33203125" style="1" customWidth="1"/>
  </cols>
  <sheetData>
    <row r="2" spans="1:4" ht="15.75">
      <c r="A2" s="199" t="s">
        <v>31</v>
      </c>
      <c r="B2" s="199"/>
      <c r="C2" s="199"/>
      <c r="D2" s="199"/>
    </row>
    <row r="3" spans="1:4" ht="6" customHeight="1">
      <c r="A3" s="2"/>
      <c r="B3" s="2"/>
      <c r="C3" s="2"/>
      <c r="D3" s="2"/>
    </row>
    <row r="4" spans="1:4" ht="15.75">
      <c r="A4" s="199" t="str">
        <f>+'Cover Sheet'!A22:H22</f>
        <v>SELECT COLLEGE</v>
      </c>
      <c r="B4" s="199"/>
      <c r="C4" s="199"/>
      <c r="D4" s="199"/>
    </row>
    <row r="5" spans="1:4" ht="16.5">
      <c r="A5" s="200" t="str">
        <f>+'Cover Sheet'!A23:H23</f>
        <v>XXXXX Building</v>
      </c>
      <c r="B5" s="200"/>
      <c r="C5" s="200"/>
      <c r="D5" s="200"/>
    </row>
    <row r="6" spans="1:4" ht="15.75">
      <c r="A6" s="199" t="str">
        <f>+'Cover Sheet'!A15</f>
        <v>DESIGN DEVELOPMENT ESTIMATE</v>
      </c>
      <c r="B6" s="199"/>
      <c r="C6" s="199"/>
      <c r="D6" s="199"/>
    </row>
    <row r="7" spans="1:4" ht="12.75">
      <c r="A7" s="201" t="str">
        <f>+'Cover Sheet'!A41</f>
        <v>Dated: </v>
      </c>
      <c r="B7" s="201"/>
      <c r="C7" s="201"/>
      <c r="D7" s="201"/>
    </row>
    <row r="8" ht="22.5" customHeight="1"/>
    <row r="9" spans="1:4" ht="24.75" customHeight="1">
      <c r="A9" s="198" t="s">
        <v>17</v>
      </c>
      <c r="B9" s="198"/>
      <c r="C9" s="198"/>
      <c r="D9" s="198"/>
    </row>
    <row r="10" s="175" customFormat="1" ht="12.75">
      <c r="D10" s="176"/>
    </row>
    <row r="11" spans="2:4" s="175" customFormat="1" ht="12.75">
      <c r="B11" s="177" t="s">
        <v>18</v>
      </c>
      <c r="D11" s="176"/>
    </row>
    <row r="12" spans="1:4" s="175" customFormat="1" ht="12.75">
      <c r="A12" s="173"/>
      <c r="B12" s="173"/>
      <c r="C12" s="173"/>
      <c r="D12" s="173"/>
    </row>
    <row r="13" spans="1:4" s="175" customFormat="1" ht="12.75">
      <c r="A13" s="173"/>
      <c r="B13" s="173"/>
      <c r="C13" s="173"/>
      <c r="D13" s="173"/>
    </row>
    <row r="14" spans="1:4" s="175" customFormat="1" ht="12.75">
      <c r="A14" s="173"/>
      <c r="B14" s="173"/>
      <c r="C14" s="173"/>
      <c r="D14" s="173"/>
    </row>
    <row r="15" spans="1:4" s="175" customFormat="1" ht="12.75">
      <c r="A15" s="173"/>
      <c r="B15" s="173"/>
      <c r="C15" s="173"/>
      <c r="D15" s="173"/>
    </row>
    <row r="16" spans="2:4" s="175" customFormat="1" ht="12.75">
      <c r="B16" s="178"/>
      <c r="D16" s="176"/>
    </row>
    <row r="17" spans="2:4" s="175" customFormat="1" ht="12.75">
      <c r="B17" s="177" t="s">
        <v>19</v>
      </c>
      <c r="D17" s="176"/>
    </row>
    <row r="18" spans="1:4" s="175" customFormat="1" ht="12.75">
      <c r="A18" s="173"/>
      <c r="B18" s="173"/>
      <c r="C18" s="173"/>
      <c r="D18" s="173"/>
    </row>
    <row r="19" spans="1:4" s="175" customFormat="1" ht="12.75">
      <c r="A19" s="173"/>
      <c r="B19" s="173"/>
      <c r="C19" s="173"/>
      <c r="D19" s="173"/>
    </row>
    <row r="20" spans="1:4" s="175" customFormat="1" ht="12.75">
      <c r="A20" s="173"/>
      <c r="B20" s="173"/>
      <c r="C20" s="173"/>
      <c r="D20" s="173"/>
    </row>
    <row r="21" s="175" customFormat="1" ht="12.75"/>
    <row r="22" s="175" customFormat="1" ht="12.75">
      <c r="B22" s="177" t="s">
        <v>20</v>
      </c>
    </row>
    <row r="23" spans="1:4" s="175" customFormat="1" ht="12.75">
      <c r="A23" s="173"/>
      <c r="B23" s="173"/>
      <c r="C23" s="173"/>
      <c r="D23" s="173"/>
    </row>
    <row r="24" spans="1:4" s="175" customFormat="1" ht="12.75">
      <c r="A24" s="173"/>
      <c r="B24" s="173"/>
      <c r="C24" s="173"/>
      <c r="D24" s="173"/>
    </row>
    <row r="25" spans="1:4" s="175" customFormat="1" ht="12.75">
      <c r="A25" s="173"/>
      <c r="B25" s="173"/>
      <c r="C25" s="173"/>
      <c r="D25" s="173"/>
    </row>
    <row r="26" s="175" customFormat="1" ht="12.75"/>
    <row r="27" s="175" customFormat="1" ht="12.75">
      <c r="B27" s="177" t="s">
        <v>21</v>
      </c>
    </row>
    <row r="28" s="175" customFormat="1" ht="12.75">
      <c r="B28" s="178" t="s">
        <v>22</v>
      </c>
    </row>
    <row r="29" spans="1:4" s="175" customFormat="1" ht="12.75">
      <c r="A29" s="173"/>
      <c r="B29" s="173"/>
      <c r="C29" s="173"/>
      <c r="D29" s="173"/>
    </row>
    <row r="30" spans="1:4" s="175" customFormat="1" ht="12.75">
      <c r="A30" s="173"/>
      <c r="B30" s="173"/>
      <c r="C30" s="173"/>
      <c r="D30" s="173"/>
    </row>
    <row r="31" spans="1:4" s="175" customFormat="1" ht="12.75">
      <c r="A31" s="173"/>
      <c r="B31" s="173"/>
      <c r="C31" s="173"/>
      <c r="D31" s="173"/>
    </row>
    <row r="32" spans="1:4" s="175" customFormat="1" ht="12.75">
      <c r="A32" s="173"/>
      <c r="B32" s="173"/>
      <c r="C32" s="173"/>
      <c r="D32" s="173"/>
    </row>
    <row r="33" s="175" customFormat="1" ht="12.75"/>
    <row r="34" s="175" customFormat="1" ht="12.75">
      <c r="B34" s="177" t="s">
        <v>23</v>
      </c>
    </row>
    <row r="35" s="175" customFormat="1" ht="12.75">
      <c r="B35" s="178" t="s">
        <v>29</v>
      </c>
    </row>
    <row r="36" spans="1:4" s="175" customFormat="1" ht="12.75">
      <c r="A36" s="173"/>
      <c r="B36" s="173"/>
      <c r="C36" s="173"/>
      <c r="D36" s="173"/>
    </row>
    <row r="37" spans="1:4" s="175" customFormat="1" ht="12.75">
      <c r="A37" s="173"/>
      <c r="B37" s="173"/>
      <c r="C37" s="173"/>
      <c r="D37" s="173"/>
    </row>
    <row r="38" spans="1:4" s="175" customFormat="1" ht="12.75">
      <c r="A38" s="173"/>
      <c r="B38" s="173"/>
      <c r="C38" s="173"/>
      <c r="D38" s="173"/>
    </row>
    <row r="39" spans="1:4" s="175" customFormat="1" ht="12.75">
      <c r="A39" s="173"/>
      <c r="B39" s="173"/>
      <c r="C39" s="173"/>
      <c r="D39" s="173"/>
    </row>
    <row r="40" s="175" customFormat="1" ht="12.75"/>
    <row r="41" s="175" customFormat="1" ht="12.75">
      <c r="B41" s="177" t="s">
        <v>24</v>
      </c>
    </row>
    <row r="42" s="175" customFormat="1" ht="12.75">
      <c r="B42" s="178" t="s">
        <v>210</v>
      </c>
    </row>
    <row r="43" spans="1:4" s="175" customFormat="1" ht="12.75">
      <c r="A43" s="173"/>
      <c r="B43" s="173"/>
      <c r="C43" s="173"/>
      <c r="D43" s="173"/>
    </row>
    <row r="44" spans="1:4" s="175" customFormat="1" ht="12.75">
      <c r="A44" s="173"/>
      <c r="B44" s="173"/>
      <c r="C44" s="173"/>
      <c r="D44" s="173"/>
    </row>
    <row r="45" spans="1:4" s="175" customFormat="1" ht="12.75">
      <c r="A45" s="173"/>
      <c r="B45" s="173"/>
      <c r="C45" s="173"/>
      <c r="D45" s="173"/>
    </row>
    <row r="46" spans="1:4" s="175" customFormat="1" ht="12.75">
      <c r="A46" s="173"/>
      <c r="B46" s="173"/>
      <c r="C46" s="173"/>
      <c r="D46" s="173"/>
    </row>
    <row r="47" s="175" customFormat="1" ht="12.75"/>
    <row r="48" s="175" customFormat="1" ht="12.75">
      <c r="B48" s="177" t="s">
        <v>25</v>
      </c>
    </row>
    <row r="49" s="175" customFormat="1" ht="12.75">
      <c r="B49" s="178" t="s">
        <v>43</v>
      </c>
    </row>
    <row r="50" spans="1:4" s="175" customFormat="1" ht="12.75">
      <c r="A50" s="173"/>
      <c r="B50" s="173"/>
      <c r="C50" s="173"/>
      <c r="D50" s="173"/>
    </row>
    <row r="51" spans="1:4" s="175" customFormat="1" ht="12.75">
      <c r="A51" s="173"/>
      <c r="B51" s="173"/>
      <c r="C51" s="173"/>
      <c r="D51" s="173"/>
    </row>
    <row r="52" spans="1:4" s="175" customFormat="1" ht="12.75">
      <c r="A52" s="173"/>
      <c r="B52" s="173"/>
      <c r="C52" s="173"/>
      <c r="D52" s="173"/>
    </row>
    <row r="53" spans="1:4" s="175" customFormat="1" ht="12.75">
      <c r="A53" s="173"/>
      <c r="B53" s="173"/>
      <c r="C53" s="173"/>
      <c r="D53" s="173"/>
    </row>
    <row r="54" s="175" customFormat="1" ht="12.75"/>
    <row r="55" s="175" customFormat="1" ht="12.75">
      <c r="B55" s="177" t="s">
        <v>26</v>
      </c>
    </row>
    <row r="56" s="175" customFormat="1" ht="12.75">
      <c r="B56" s="175" t="s">
        <v>30</v>
      </c>
    </row>
    <row r="57" s="175" customFormat="1" ht="12.75">
      <c r="B57" s="178" t="s">
        <v>207</v>
      </c>
    </row>
    <row r="58" s="175" customFormat="1" ht="12.75">
      <c r="B58" s="178" t="s">
        <v>208</v>
      </c>
    </row>
    <row r="59" s="175" customFormat="1" ht="12.75">
      <c r="B59" s="178" t="s">
        <v>209</v>
      </c>
    </row>
    <row r="60" spans="1:4" s="175" customFormat="1" ht="12.75">
      <c r="A60" s="174"/>
      <c r="B60" s="174"/>
      <c r="C60" s="174"/>
      <c r="D60" s="174"/>
    </row>
    <row r="61" spans="1:4" s="175" customFormat="1" ht="12.75">
      <c r="A61" s="174"/>
      <c r="B61" s="174"/>
      <c r="C61" s="174"/>
      <c r="D61" s="174"/>
    </row>
    <row r="62" spans="1:4" s="175" customFormat="1" ht="12.75">
      <c r="A62" s="174"/>
      <c r="B62" s="174"/>
      <c r="C62" s="174"/>
      <c r="D62" s="174"/>
    </row>
    <row r="63" spans="1:4" s="175" customFormat="1" ht="12.75">
      <c r="A63" s="169"/>
      <c r="B63" s="169"/>
      <c r="C63" s="169"/>
      <c r="D63" s="169"/>
    </row>
    <row r="64" s="175" customFormat="1" ht="12.75">
      <c r="B64" s="177" t="s">
        <v>27</v>
      </c>
    </row>
    <row r="65" spans="1:4" s="175" customFormat="1" ht="12.75">
      <c r="A65" s="173"/>
      <c r="B65" s="173"/>
      <c r="C65" s="173"/>
      <c r="D65" s="173"/>
    </row>
    <row r="66" spans="1:4" s="175" customFormat="1" ht="12.75">
      <c r="A66" s="173"/>
      <c r="B66" s="173"/>
      <c r="C66" s="173"/>
      <c r="D66" s="173"/>
    </row>
    <row r="67" spans="1:4" s="175" customFormat="1" ht="12.75">
      <c r="A67" s="173"/>
      <c r="B67" s="173"/>
      <c r="C67" s="173"/>
      <c r="D67" s="173"/>
    </row>
    <row r="68" spans="1:4" s="175" customFormat="1" ht="12.75">
      <c r="A68" s="173"/>
      <c r="B68" s="173"/>
      <c r="C68" s="173"/>
      <c r="D68" s="173"/>
    </row>
    <row r="69" s="175" customFormat="1" ht="12.75"/>
    <row r="70" s="175" customFormat="1" ht="12" customHeight="1">
      <c r="B70" s="177" t="s">
        <v>28</v>
      </c>
    </row>
    <row r="71" s="175" customFormat="1" ht="12.75">
      <c r="B71" s="178"/>
    </row>
    <row r="72" spans="1:4" s="175" customFormat="1" ht="12.75">
      <c r="A72" s="173"/>
      <c r="B72" s="173"/>
      <c r="C72" s="173"/>
      <c r="D72" s="173"/>
    </row>
    <row r="73" spans="1:4" s="175" customFormat="1" ht="12.75">
      <c r="A73" s="173"/>
      <c r="B73" s="173"/>
      <c r="C73" s="173"/>
      <c r="D73" s="173"/>
    </row>
    <row r="74" spans="1:4" s="175" customFormat="1" ht="12.75">
      <c r="A74" s="173"/>
      <c r="B74" s="173"/>
      <c r="C74" s="173"/>
      <c r="D74" s="173"/>
    </row>
    <row r="75" s="175" customFormat="1" ht="12.75"/>
    <row r="76" s="175" customFormat="1" ht="12.75">
      <c r="B76" s="177" t="s">
        <v>45</v>
      </c>
    </row>
    <row r="77" spans="1:4" s="175" customFormat="1" ht="12.75">
      <c r="A77" s="173"/>
      <c r="B77" s="173"/>
      <c r="C77" s="173"/>
      <c r="D77" s="173"/>
    </row>
    <row r="78" spans="1:4" s="175" customFormat="1" ht="12.75">
      <c r="A78" s="173"/>
      <c r="B78" s="173"/>
      <c r="C78" s="173"/>
      <c r="D78" s="173"/>
    </row>
    <row r="79" spans="1:4" s="175" customFormat="1" ht="12.75">
      <c r="A79" s="173"/>
      <c r="B79" s="173"/>
      <c r="C79" s="173"/>
      <c r="D79" s="173"/>
    </row>
    <row r="80" spans="1:4" s="175" customFormat="1" ht="12.75">
      <c r="A80" s="173"/>
      <c r="B80" s="173"/>
      <c r="C80" s="173"/>
      <c r="D80" s="173"/>
    </row>
    <row r="81" s="175" customFormat="1" ht="12.75">
      <c r="B81" s="178"/>
    </row>
    <row r="82" s="175" customFormat="1" ht="12.75">
      <c r="B82" s="177" t="s">
        <v>46</v>
      </c>
    </row>
    <row r="83" spans="1:4" s="175" customFormat="1" ht="12.75">
      <c r="A83" s="173"/>
      <c r="B83" s="173"/>
      <c r="C83" s="173"/>
      <c r="D83" s="173"/>
    </row>
    <row r="84" spans="1:4" s="175" customFormat="1" ht="12.75">
      <c r="A84" s="173"/>
      <c r="B84" s="173"/>
      <c r="C84" s="173"/>
      <c r="D84" s="173"/>
    </row>
    <row r="85" spans="1:4" s="175" customFormat="1" ht="12.75">
      <c r="A85" s="173"/>
      <c r="B85" s="173"/>
      <c r="C85" s="173"/>
      <c r="D85" s="173"/>
    </row>
    <row r="86" spans="1:4" s="175" customFormat="1" ht="12.75">
      <c r="A86" s="173"/>
      <c r="B86" s="173"/>
      <c r="C86" s="173"/>
      <c r="D86" s="173"/>
    </row>
    <row r="87" s="175" customFormat="1" ht="12.75">
      <c r="B87" s="179"/>
    </row>
    <row r="88" s="175" customFormat="1" ht="12.75">
      <c r="B88" s="177" t="s">
        <v>44</v>
      </c>
    </row>
    <row r="89" spans="1:4" s="175" customFormat="1" ht="12.75">
      <c r="A89" s="173"/>
      <c r="B89" s="173"/>
      <c r="C89" s="173"/>
      <c r="D89" s="173"/>
    </row>
    <row r="90" spans="1:4" s="175" customFormat="1" ht="12.75">
      <c r="A90" s="173"/>
      <c r="B90" s="173"/>
      <c r="C90" s="173"/>
      <c r="D90" s="173"/>
    </row>
    <row r="91" spans="1:4" s="175" customFormat="1" ht="12.75" customHeight="1">
      <c r="A91" s="173"/>
      <c r="B91" s="173"/>
      <c r="C91" s="173"/>
      <c r="D91" s="173"/>
    </row>
    <row r="92" spans="1:4" s="175" customFormat="1" ht="12.75">
      <c r="A92" s="173"/>
      <c r="B92" s="173"/>
      <c r="C92" s="173"/>
      <c r="D92" s="173"/>
    </row>
    <row r="93" s="175" customFormat="1" ht="12.75">
      <c r="B93" s="178"/>
    </row>
    <row r="94" s="175" customFormat="1" ht="12.75">
      <c r="B94" s="177"/>
    </row>
    <row r="95" spans="1:4" s="175" customFormat="1" ht="12.75">
      <c r="A95" s="173"/>
      <c r="B95" s="173"/>
      <c r="C95" s="173"/>
      <c r="D95" s="173"/>
    </row>
    <row r="96" spans="1:4" s="175" customFormat="1" ht="12.75">
      <c r="A96" s="173"/>
      <c r="B96" s="173"/>
      <c r="C96" s="173"/>
      <c r="D96" s="173"/>
    </row>
    <row r="97" spans="1:4" s="175" customFormat="1" ht="12.75">
      <c r="A97" s="173"/>
      <c r="B97" s="173"/>
      <c r="C97" s="173"/>
      <c r="D97" s="173"/>
    </row>
    <row r="98" spans="1:4" s="175" customFormat="1" ht="12.75">
      <c r="A98" s="173"/>
      <c r="B98" s="173"/>
      <c r="C98" s="173"/>
      <c r="D98" s="173"/>
    </row>
    <row r="99" s="175" customFormat="1" ht="12.75"/>
    <row r="100" s="175" customFormat="1" ht="12.75"/>
    <row r="101" s="148" customFormat="1" ht="12.75"/>
    <row r="102" s="148" customFormat="1" ht="12.75"/>
    <row r="103" s="148" customFormat="1" ht="12.75"/>
    <row r="104" s="148" customFormat="1" ht="12.75"/>
    <row r="105" s="148" customFormat="1" ht="12.75"/>
    <row r="106" s="148" customFormat="1" ht="12.75"/>
    <row r="107" s="148" customFormat="1" ht="12.75"/>
  </sheetData>
  <sheetProtection password="C861" sheet="1" formatCells="0" formatColumns="0" formatRows="0" insertColumns="0" insertRows="0" deleteColumns="0" deleteRows="0" selectLockedCells="1"/>
  <mergeCells count="6">
    <mergeCell ref="A9:D9"/>
    <mergeCell ref="A2:D2"/>
    <mergeCell ref="A4:D4"/>
    <mergeCell ref="A5:D5"/>
    <mergeCell ref="A7:D7"/>
    <mergeCell ref="A6:D6"/>
  </mergeCells>
  <printOptions/>
  <pageMargins left="0.75" right="0.75" top="1" bottom="1" header="0.5" footer="0.5"/>
  <pageSetup horizontalDpi="600" verticalDpi="600" orientation="portrait" scale="90" r:id="rId2"/>
  <headerFooter alignWithMargins="0">
    <oddFooter>&amp;LDES-0010-B&amp;CPage &amp;P of  &amp;N&amp;RRevised 05/26/2015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7"/>
  <sheetViews>
    <sheetView zoomScalePageLayoutView="0" workbookViewId="0" topLeftCell="A4">
      <selection activeCell="P36" sqref="P36"/>
    </sheetView>
  </sheetViews>
  <sheetFormatPr defaultColWidth="9.33203125" defaultRowHeight="12.75"/>
  <cols>
    <col min="1" max="1" width="4.83203125" style="4" customWidth="1"/>
    <col min="2" max="2" width="7.16015625" style="4" customWidth="1"/>
    <col min="3" max="3" width="3.83203125" style="4" customWidth="1"/>
    <col min="4" max="4" width="11.83203125" style="4" customWidth="1"/>
    <col min="5" max="5" width="22.16015625" style="4" customWidth="1"/>
    <col min="6" max="6" width="14.33203125" style="135" customWidth="1"/>
    <col min="7" max="7" width="25.16015625" style="135" customWidth="1"/>
    <col min="8" max="8" width="17.66015625" style="135" customWidth="1"/>
    <col min="9" max="9" width="16.16015625" style="135" customWidth="1"/>
    <col min="10" max="10" width="3.33203125" style="135" customWidth="1"/>
    <col min="11" max="11" width="24.16015625" style="135" customWidth="1"/>
    <col min="12" max="12" width="52.83203125" style="137" customWidth="1"/>
    <col min="13" max="13" width="0.1640625" style="3" customWidth="1"/>
    <col min="14" max="14" width="15.16015625" style="4" customWidth="1"/>
    <col min="15" max="15" width="16.5" style="4" customWidth="1"/>
    <col min="16" max="16" width="16.33203125" style="4" bestFit="1" customWidth="1"/>
    <col min="17" max="21" width="9.33203125" style="4" customWidth="1"/>
    <col min="22" max="22" width="17.5" style="6" bestFit="1" customWidth="1"/>
    <col min="23" max="23" width="15.83203125" style="6" bestFit="1" customWidth="1"/>
    <col min="24" max="24" width="9.33203125" style="6" customWidth="1"/>
    <col min="25" max="16384" width="9.33203125" style="4" customWidth="1"/>
  </cols>
  <sheetData>
    <row r="1" spans="1:23" ht="29.25" customHeight="1" thickBot="1">
      <c r="A1" s="202" t="s">
        <v>51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V1" s="5"/>
      <c r="W1" s="5"/>
    </row>
    <row r="2" spans="1:24" s="8" customFormat="1" ht="13.5" thickBot="1" thickTop="1">
      <c r="A2" s="203" t="str">
        <f>+Criteria!A5</f>
        <v>XXXXX Building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7"/>
      <c r="V2" s="5"/>
      <c r="W2" s="5"/>
      <c r="X2" s="6"/>
    </row>
    <row r="3" spans="1:24" s="8" customFormat="1" ht="13.5" thickBot="1" thickTop="1">
      <c r="A3" s="9" t="s">
        <v>52</v>
      </c>
      <c r="B3" s="10"/>
      <c r="C3" s="10"/>
      <c r="D3" s="11" t="str">
        <f>+Criteria!A5</f>
        <v>XXXXX Building</v>
      </c>
      <c r="E3" s="12"/>
      <c r="F3" s="12"/>
      <c r="G3" s="13"/>
      <c r="I3" s="9" t="s">
        <v>53</v>
      </c>
      <c r="J3" s="11" t="s">
        <v>181</v>
      </c>
      <c r="K3" s="12"/>
      <c r="L3" s="14"/>
      <c r="M3" s="7"/>
      <c r="V3" s="5"/>
      <c r="W3" s="5"/>
      <c r="X3" s="6"/>
    </row>
    <row r="4" spans="1:24" s="8" customFormat="1" ht="15" customHeight="1" thickBot="1">
      <c r="A4" s="9" t="s">
        <v>54</v>
      </c>
      <c r="B4" s="10"/>
      <c r="C4" s="10"/>
      <c r="D4" s="204"/>
      <c r="E4" s="204"/>
      <c r="F4" s="204"/>
      <c r="G4" s="15"/>
      <c r="I4" s="9" t="s">
        <v>55</v>
      </c>
      <c r="J4" s="16"/>
      <c r="K4" s="16"/>
      <c r="L4" s="17"/>
      <c r="M4" s="7"/>
      <c r="V4" s="5"/>
      <c r="W4" s="5"/>
      <c r="X4" s="6"/>
    </row>
    <row r="5" spans="1:24" s="8" customFormat="1" ht="12.75" thickBot="1">
      <c r="A5" s="18" t="s">
        <v>56</v>
      </c>
      <c r="B5" s="10"/>
      <c r="C5" s="10"/>
      <c r="D5" s="204"/>
      <c r="E5" s="204"/>
      <c r="F5" s="204"/>
      <c r="G5" s="15"/>
      <c r="I5" s="10"/>
      <c r="J5" s="10"/>
      <c r="K5" s="19"/>
      <c r="L5" s="20"/>
      <c r="M5" s="7"/>
      <c r="V5" s="5"/>
      <c r="W5" s="5"/>
      <c r="X5" s="6"/>
    </row>
    <row r="6" spans="1:24" s="8" customFormat="1" ht="12">
      <c r="A6" s="18" t="s">
        <v>57</v>
      </c>
      <c r="B6" s="10"/>
      <c r="C6" s="10"/>
      <c r="D6" s="21"/>
      <c r="E6" s="22"/>
      <c r="F6" s="23"/>
      <c r="G6" s="23"/>
      <c r="I6" s="9" t="s">
        <v>58</v>
      </c>
      <c r="J6" s="10"/>
      <c r="K6" s="24" t="s">
        <v>59</v>
      </c>
      <c r="L6" s="25"/>
      <c r="V6" s="5"/>
      <c r="W6" s="5"/>
      <c r="X6" s="6"/>
    </row>
    <row r="7" spans="1:24" s="8" customFormat="1" ht="12">
      <c r="A7" s="18" t="s">
        <v>60</v>
      </c>
      <c r="B7" s="10"/>
      <c r="C7" s="10"/>
      <c r="D7" s="10"/>
      <c r="E7" s="10"/>
      <c r="F7" s="23"/>
      <c r="G7" s="23"/>
      <c r="H7" s="10"/>
      <c r="I7" s="10" t="s">
        <v>61</v>
      </c>
      <c r="J7" s="10"/>
      <c r="K7" s="26"/>
      <c r="L7" s="26"/>
      <c r="M7" s="27"/>
      <c r="V7" s="5"/>
      <c r="W7" s="5"/>
      <c r="X7" s="6"/>
    </row>
    <row r="8" spans="1:24" s="8" customFormat="1" ht="12">
      <c r="A8" s="10"/>
      <c r="B8" s="10"/>
      <c r="C8" s="10"/>
      <c r="D8" s="10"/>
      <c r="E8" s="10"/>
      <c r="F8" s="23"/>
      <c r="G8" s="23"/>
      <c r="H8" s="10"/>
      <c r="I8" s="10" t="s">
        <v>62</v>
      </c>
      <c r="J8" s="10"/>
      <c r="K8" s="26"/>
      <c r="L8" s="28"/>
      <c r="M8" s="29"/>
      <c r="V8" s="5"/>
      <c r="W8" s="5"/>
      <c r="X8" s="6"/>
    </row>
    <row r="9" spans="1:24" s="8" customFormat="1" ht="13.5" customHeight="1">
      <c r="A9" s="9" t="s">
        <v>63</v>
      </c>
      <c r="B9" s="10"/>
      <c r="C9" s="10"/>
      <c r="D9" s="10"/>
      <c r="E9" s="30">
        <f>+'Construction Summary'!E57</f>
        <v>0</v>
      </c>
      <c r="F9" s="23"/>
      <c r="G9" s="23"/>
      <c r="H9" s="10"/>
      <c r="I9" s="10" t="s">
        <v>64</v>
      </c>
      <c r="J9" s="10"/>
      <c r="K9" s="31"/>
      <c r="L9" s="28"/>
      <c r="M9" s="29"/>
      <c r="V9" s="5"/>
      <c r="W9" s="5"/>
      <c r="X9" s="6"/>
    </row>
    <row r="10" spans="1:24" s="8" customFormat="1" ht="12">
      <c r="A10" s="10"/>
      <c r="B10" s="10"/>
      <c r="C10" s="10"/>
      <c r="D10" s="10"/>
      <c r="E10" s="10"/>
      <c r="F10" s="10"/>
      <c r="G10" s="23"/>
      <c r="H10" s="32"/>
      <c r="I10" s="10" t="s">
        <v>65</v>
      </c>
      <c r="J10" s="10"/>
      <c r="K10" s="33"/>
      <c r="L10" s="28"/>
      <c r="M10" s="34"/>
      <c r="P10" s="35"/>
      <c r="V10" s="5"/>
      <c r="W10" s="5"/>
      <c r="X10" s="6"/>
    </row>
    <row r="11" spans="1:24" s="8" customFormat="1" ht="12.75" thickBot="1">
      <c r="A11" s="9" t="s">
        <v>66</v>
      </c>
      <c r="B11" s="10"/>
      <c r="C11" s="36"/>
      <c r="D11" s="36"/>
      <c r="E11" s="36"/>
      <c r="F11" s="10"/>
      <c r="G11" s="23"/>
      <c r="H11" s="205" t="s">
        <v>67</v>
      </c>
      <c r="I11" s="205"/>
      <c r="J11" s="205"/>
      <c r="K11" s="37"/>
      <c r="L11" s="38"/>
      <c r="M11" s="7"/>
      <c r="P11" s="35"/>
      <c r="V11" s="5"/>
      <c r="W11" s="5"/>
      <c r="X11" s="6"/>
    </row>
    <row r="12" spans="1:24" s="8" customFormat="1" ht="5.25" customHeight="1" thickBot="1">
      <c r="A12" s="39"/>
      <c r="B12" s="39"/>
      <c r="C12" s="39"/>
      <c r="D12" s="39"/>
      <c r="E12" s="39"/>
      <c r="F12" s="39"/>
      <c r="G12" s="40"/>
      <c r="H12" s="40"/>
      <c r="I12" s="40"/>
      <c r="J12" s="40"/>
      <c r="K12" s="40"/>
      <c r="L12" s="41"/>
      <c r="M12" s="9"/>
      <c r="V12" s="5"/>
      <c r="W12" s="5"/>
      <c r="X12" s="6"/>
    </row>
    <row r="13" spans="1:24" s="49" customFormat="1" ht="23.25" customHeight="1" thickBot="1">
      <c r="A13" s="42"/>
      <c r="B13" s="42"/>
      <c r="C13" s="43" t="s">
        <v>68</v>
      </c>
      <c r="D13" s="42"/>
      <c r="E13" s="42"/>
      <c r="F13" s="44" t="s">
        <v>69</v>
      </c>
      <c r="G13" s="45"/>
      <c r="H13" s="45"/>
      <c r="I13" s="206"/>
      <c r="J13" s="206"/>
      <c r="K13" s="46" t="s">
        <v>70</v>
      </c>
      <c r="L13" s="47"/>
      <c r="M13" s="48"/>
      <c r="N13" s="8"/>
      <c r="O13" s="8"/>
      <c r="Q13" s="8"/>
      <c r="V13" s="5"/>
      <c r="W13" s="5"/>
      <c r="X13" s="50"/>
    </row>
    <row r="14" spans="1:24" s="8" customFormat="1" ht="12">
      <c r="A14" s="51" t="s">
        <v>71</v>
      </c>
      <c r="B14" s="52" t="s">
        <v>72</v>
      </c>
      <c r="C14" s="53"/>
      <c r="D14" s="53"/>
      <c r="E14" s="53"/>
      <c r="F14" s="54"/>
      <c r="G14" s="54"/>
      <c r="H14" s="54"/>
      <c r="I14" s="55"/>
      <c r="J14" s="55"/>
      <c r="K14" s="56"/>
      <c r="L14" s="57"/>
      <c r="M14" s="58"/>
      <c r="V14" s="5"/>
      <c r="W14" s="5"/>
      <c r="X14" s="6"/>
    </row>
    <row r="15" spans="1:24" s="8" customFormat="1" ht="12">
      <c r="A15" s="10"/>
      <c r="B15" s="59" t="s">
        <v>73</v>
      </c>
      <c r="C15" s="60" t="s">
        <v>74</v>
      </c>
      <c r="D15" s="60"/>
      <c r="E15" s="61"/>
      <c r="F15" s="62"/>
      <c r="G15" s="62"/>
      <c r="H15" s="63">
        <f>+E9</f>
        <v>0</v>
      </c>
      <c r="I15" s="64" t="s">
        <v>75</v>
      </c>
      <c r="J15" s="64"/>
      <c r="K15" s="65"/>
      <c r="L15" s="66"/>
      <c r="M15" s="58"/>
      <c r="V15" s="5"/>
      <c r="W15" s="5"/>
      <c r="X15" s="6"/>
    </row>
    <row r="16" spans="1:24" s="8" customFormat="1" ht="12">
      <c r="A16" s="10"/>
      <c r="B16" s="59" t="s">
        <v>76</v>
      </c>
      <c r="C16" s="60" t="s">
        <v>77</v>
      </c>
      <c r="D16" s="60"/>
      <c r="E16" s="61"/>
      <c r="F16" s="62"/>
      <c r="G16" s="62"/>
      <c r="H16" s="62">
        <v>0</v>
      </c>
      <c r="I16" s="64" t="s">
        <v>78</v>
      </c>
      <c r="J16" s="64"/>
      <c r="K16" s="65"/>
      <c r="L16" s="66"/>
      <c r="M16" s="58"/>
      <c r="V16" s="5"/>
      <c r="W16" s="5"/>
      <c r="X16" s="6"/>
    </row>
    <row r="17" spans="1:24" s="8" customFormat="1" ht="12">
      <c r="A17" s="10"/>
      <c r="B17" s="10"/>
      <c r="C17" s="67"/>
      <c r="D17" s="67"/>
      <c r="E17" s="68"/>
      <c r="F17" s="69"/>
      <c r="G17" s="67" t="s">
        <v>79</v>
      </c>
      <c r="H17" s="70">
        <f>SUM(H15:H16)</f>
        <v>0</v>
      </c>
      <c r="I17" s="64"/>
      <c r="J17" s="64"/>
      <c r="K17" s="65"/>
      <c r="L17" s="66"/>
      <c r="M17" s="58"/>
      <c r="V17" s="5"/>
      <c r="W17" s="5"/>
      <c r="X17" s="6"/>
    </row>
    <row r="18" spans="1:24" s="8" customFormat="1" ht="12">
      <c r="A18" s="10"/>
      <c r="B18" s="59" t="s">
        <v>80</v>
      </c>
      <c r="C18" s="60" t="s">
        <v>81</v>
      </c>
      <c r="D18" s="60"/>
      <c r="E18" s="61"/>
      <c r="F18" s="71">
        <v>0.1</v>
      </c>
      <c r="G18" s="72" t="s">
        <v>82</v>
      </c>
      <c r="H18" s="63">
        <f>+H17*F18</f>
        <v>0</v>
      </c>
      <c r="I18" s="73" t="s">
        <v>83</v>
      </c>
      <c r="J18" s="64"/>
      <c r="K18" s="65"/>
      <c r="L18" s="66"/>
      <c r="M18" s="58"/>
      <c r="V18" s="5"/>
      <c r="W18" s="5"/>
      <c r="X18" s="6"/>
    </row>
    <row r="19" spans="1:24" s="8" customFormat="1" ht="12">
      <c r="A19" s="10"/>
      <c r="B19" s="59" t="s">
        <v>84</v>
      </c>
      <c r="C19" s="60" t="s">
        <v>85</v>
      </c>
      <c r="D19" s="60"/>
      <c r="E19" s="74"/>
      <c r="F19" s="75">
        <v>0.02</v>
      </c>
      <c r="G19" s="72" t="s">
        <v>82</v>
      </c>
      <c r="H19" s="63">
        <f>+F19*H15</f>
        <v>0</v>
      </c>
      <c r="I19" s="64" t="s">
        <v>86</v>
      </c>
      <c r="J19" s="64"/>
      <c r="K19" s="65"/>
      <c r="L19" s="66"/>
      <c r="M19" s="58"/>
      <c r="V19" s="5"/>
      <c r="W19" s="5"/>
      <c r="X19" s="6"/>
    </row>
    <row r="20" spans="1:24" s="8" customFormat="1" ht="12">
      <c r="A20" s="10"/>
      <c r="B20" s="59"/>
      <c r="C20" s="76"/>
      <c r="D20" s="76"/>
      <c r="E20" s="68"/>
      <c r="F20" s="77"/>
      <c r="G20" s="78" t="s">
        <v>87</v>
      </c>
      <c r="H20" s="70">
        <f>SUM(H17:H19)</f>
        <v>0</v>
      </c>
      <c r="I20" s="64"/>
      <c r="J20" s="64"/>
      <c r="K20" s="65"/>
      <c r="L20" s="66"/>
      <c r="M20" s="58"/>
      <c r="V20" s="5"/>
      <c r="W20" s="5"/>
      <c r="X20" s="6"/>
    </row>
    <row r="21" spans="1:24" s="8" customFormat="1" ht="12">
      <c r="A21" s="10"/>
      <c r="B21" s="59" t="s">
        <v>88</v>
      </c>
      <c r="C21" s="60" t="s">
        <v>89</v>
      </c>
      <c r="D21" s="60"/>
      <c r="E21" s="74"/>
      <c r="F21" s="79">
        <v>0.01</v>
      </c>
      <c r="G21" s="72" t="s">
        <v>90</v>
      </c>
      <c r="H21" s="63">
        <f>+H20*F21</f>
        <v>0</v>
      </c>
      <c r="I21" s="64" t="s">
        <v>91</v>
      </c>
      <c r="J21" s="64"/>
      <c r="K21" s="65"/>
      <c r="L21" s="66"/>
      <c r="M21" s="58"/>
      <c r="V21" s="5"/>
      <c r="W21" s="5"/>
      <c r="X21" s="6"/>
    </row>
    <row r="22" spans="1:24" s="8" customFormat="1" ht="12">
      <c r="A22" s="10"/>
      <c r="B22" s="59"/>
      <c r="C22" s="67"/>
      <c r="D22" s="67"/>
      <c r="E22" s="68"/>
      <c r="F22" s="77"/>
      <c r="G22" s="80" t="s">
        <v>92</v>
      </c>
      <c r="H22" s="70">
        <f>SUM(H20:H21)</f>
        <v>0</v>
      </c>
      <c r="I22" s="64"/>
      <c r="J22" s="64"/>
      <c r="K22" s="65"/>
      <c r="L22" s="66"/>
      <c r="M22" s="58"/>
      <c r="V22" s="5"/>
      <c r="W22" s="5"/>
      <c r="X22" s="6"/>
    </row>
    <row r="23" spans="1:24" s="8" customFormat="1" ht="12">
      <c r="A23" s="10"/>
      <c r="B23" s="59"/>
      <c r="C23" s="61"/>
      <c r="D23" s="61"/>
      <c r="E23" s="61"/>
      <c r="F23" s="71"/>
      <c r="G23" s="62"/>
      <c r="H23" s="63"/>
      <c r="I23" s="64"/>
      <c r="J23" s="64"/>
      <c r="K23" s="81"/>
      <c r="L23" s="66"/>
      <c r="M23" s="58"/>
      <c r="V23" s="5"/>
      <c r="W23" s="5"/>
      <c r="X23" s="6"/>
    </row>
    <row r="24" spans="1:24" s="8" customFormat="1" ht="12">
      <c r="A24" s="82" t="s">
        <v>93</v>
      </c>
      <c r="B24" s="83" t="s">
        <v>94</v>
      </c>
      <c r="C24" s="61"/>
      <c r="D24" s="61"/>
      <c r="E24" s="61"/>
      <c r="F24" s="71"/>
      <c r="G24" s="62"/>
      <c r="H24" s="63"/>
      <c r="I24" s="64"/>
      <c r="J24" s="64"/>
      <c r="K24" s="65"/>
      <c r="L24" s="66"/>
      <c r="M24" s="58"/>
      <c r="V24" s="5"/>
      <c r="W24" s="5"/>
      <c r="X24" s="6"/>
    </row>
    <row r="25" spans="1:24" s="8" customFormat="1" ht="12">
      <c r="A25" s="10"/>
      <c r="B25" s="59" t="s">
        <v>95</v>
      </c>
      <c r="C25" s="60" t="s">
        <v>96</v>
      </c>
      <c r="D25" s="60"/>
      <c r="E25" s="61"/>
      <c r="F25" s="84">
        <v>0.007</v>
      </c>
      <c r="G25" s="72" t="s">
        <v>97</v>
      </c>
      <c r="H25" s="63">
        <f>+H$17*F25</f>
        <v>0</v>
      </c>
      <c r="I25" s="73" t="s">
        <v>98</v>
      </c>
      <c r="J25" s="64"/>
      <c r="K25" s="65"/>
      <c r="L25" s="66"/>
      <c r="M25" s="58"/>
      <c r="V25" s="5"/>
      <c r="W25" s="5"/>
      <c r="X25" s="6"/>
    </row>
    <row r="26" spans="1:24" s="8" customFormat="1" ht="12">
      <c r="A26" s="10"/>
      <c r="B26" s="59" t="s">
        <v>99</v>
      </c>
      <c r="C26" s="60" t="s">
        <v>100</v>
      </c>
      <c r="D26" s="60"/>
      <c r="E26" s="61"/>
      <c r="F26" s="79">
        <v>0.07</v>
      </c>
      <c r="G26" s="72" t="s">
        <v>97</v>
      </c>
      <c r="H26" s="63">
        <f>+H$17*F26</f>
        <v>0</v>
      </c>
      <c r="I26" s="73" t="s">
        <v>101</v>
      </c>
      <c r="J26" s="64"/>
      <c r="K26" s="65"/>
      <c r="L26" s="66"/>
      <c r="M26" s="58"/>
      <c r="V26" s="5"/>
      <c r="W26" s="5"/>
      <c r="X26" s="6"/>
    </row>
    <row r="27" spans="1:24" s="8" customFormat="1" ht="12">
      <c r="A27" s="10"/>
      <c r="B27" s="59" t="s">
        <v>102</v>
      </c>
      <c r="C27" s="60" t="s">
        <v>103</v>
      </c>
      <c r="D27" s="60"/>
      <c r="E27" s="61"/>
      <c r="F27" s="71">
        <v>0.1</v>
      </c>
      <c r="G27" s="72" t="s">
        <v>104</v>
      </c>
      <c r="H27" s="63">
        <f>+H26*F27</f>
        <v>0</v>
      </c>
      <c r="I27" s="73" t="s">
        <v>105</v>
      </c>
      <c r="J27" s="64"/>
      <c r="K27" s="65"/>
      <c r="L27" s="66"/>
      <c r="M27" s="58"/>
      <c r="V27" s="5"/>
      <c r="W27" s="5"/>
      <c r="X27" s="6"/>
    </row>
    <row r="28" spans="1:24" s="8" customFormat="1" ht="12">
      <c r="A28" s="10"/>
      <c r="B28" s="59" t="s">
        <v>106</v>
      </c>
      <c r="C28" s="60" t="s">
        <v>107</v>
      </c>
      <c r="D28" s="60"/>
      <c r="E28" s="61"/>
      <c r="F28" s="71">
        <v>0.02</v>
      </c>
      <c r="G28" s="72" t="s">
        <v>97</v>
      </c>
      <c r="H28" s="63">
        <f>+H$17*F28</f>
        <v>0</v>
      </c>
      <c r="I28" s="73" t="s">
        <v>108</v>
      </c>
      <c r="J28" s="64"/>
      <c r="K28" s="65"/>
      <c r="L28" s="66"/>
      <c r="M28" s="58"/>
      <c r="V28" s="5"/>
      <c r="W28" s="5"/>
      <c r="X28" s="6"/>
    </row>
    <row r="29" spans="1:24" s="8" customFormat="1" ht="12">
      <c r="A29" s="10"/>
      <c r="B29" s="59" t="s">
        <v>109</v>
      </c>
      <c r="C29" s="60" t="s">
        <v>110</v>
      </c>
      <c r="D29" s="60"/>
      <c r="E29" s="61"/>
      <c r="F29" s="84">
        <v>0.004</v>
      </c>
      <c r="G29" s="72" t="s">
        <v>97</v>
      </c>
      <c r="H29" s="63">
        <f>+H$17*F29</f>
        <v>0</v>
      </c>
      <c r="I29" s="73" t="s">
        <v>111</v>
      </c>
      <c r="J29" s="64"/>
      <c r="K29" s="65"/>
      <c r="L29" s="66"/>
      <c r="M29" s="58"/>
      <c r="V29" s="5"/>
      <c r="W29" s="5"/>
      <c r="X29" s="6"/>
    </row>
    <row r="30" spans="1:24" s="8" customFormat="1" ht="12">
      <c r="A30" s="10"/>
      <c r="B30" s="59"/>
      <c r="C30" s="67"/>
      <c r="D30" s="67"/>
      <c r="E30" s="68"/>
      <c r="F30" s="77"/>
      <c r="G30" s="80" t="s">
        <v>112</v>
      </c>
      <c r="H30" s="70">
        <f>SUM(H25:H29)</f>
        <v>0</v>
      </c>
      <c r="I30" s="64"/>
      <c r="J30" s="64"/>
      <c r="K30" s="85"/>
      <c r="L30" s="66"/>
      <c r="M30" s="58"/>
      <c r="V30" s="5"/>
      <c r="W30" s="5"/>
      <c r="X30" s="6"/>
    </row>
    <row r="31" spans="1:24" s="8" customFormat="1" ht="12">
      <c r="A31" s="10"/>
      <c r="B31" s="59"/>
      <c r="C31" s="61"/>
      <c r="D31" s="61"/>
      <c r="E31" s="61"/>
      <c r="F31" s="86"/>
      <c r="G31" s="87"/>
      <c r="H31" s="63"/>
      <c r="I31" s="64"/>
      <c r="J31" s="64"/>
      <c r="K31" s="65"/>
      <c r="L31" s="66"/>
      <c r="M31" s="58"/>
      <c r="V31" s="5"/>
      <c r="W31" s="5"/>
      <c r="X31" s="6"/>
    </row>
    <row r="32" spans="1:24" s="8" customFormat="1" ht="12">
      <c r="A32" s="82" t="s">
        <v>113</v>
      </c>
      <c r="B32" s="83" t="s">
        <v>114</v>
      </c>
      <c r="C32" s="61"/>
      <c r="D32" s="61"/>
      <c r="E32" s="61"/>
      <c r="F32" s="86"/>
      <c r="G32" s="87"/>
      <c r="H32" s="63"/>
      <c r="I32" s="64"/>
      <c r="J32" s="64"/>
      <c r="K32" s="65"/>
      <c r="L32" s="66"/>
      <c r="M32" s="58"/>
      <c r="V32" s="5"/>
      <c r="W32" s="5"/>
      <c r="X32" s="6"/>
    </row>
    <row r="33" spans="1:24" s="8" customFormat="1" ht="12">
      <c r="A33" s="10"/>
      <c r="B33" s="59" t="s">
        <v>115</v>
      </c>
      <c r="C33" s="60" t="s">
        <v>116</v>
      </c>
      <c r="D33" s="61"/>
      <c r="E33" s="61"/>
      <c r="F33" s="71">
        <v>0.06</v>
      </c>
      <c r="G33" s="87" t="s">
        <v>117</v>
      </c>
      <c r="H33" s="88">
        <f>F33*(H22+H30+SUM(H34:H42))</f>
        <v>0</v>
      </c>
      <c r="I33" s="64" t="s">
        <v>118</v>
      </c>
      <c r="J33" s="64"/>
      <c r="K33" s="65"/>
      <c r="L33" s="66"/>
      <c r="M33" s="58"/>
      <c r="V33" s="5"/>
      <c r="W33" s="5"/>
      <c r="X33" s="6"/>
    </row>
    <row r="34" spans="1:24" s="8" customFormat="1" ht="12">
      <c r="A34" s="10"/>
      <c r="B34" s="10" t="s">
        <v>119</v>
      </c>
      <c r="C34" s="60" t="s">
        <v>120</v>
      </c>
      <c r="D34" s="61"/>
      <c r="E34" s="61"/>
      <c r="F34" s="71">
        <v>0</v>
      </c>
      <c r="G34" s="87" t="s">
        <v>121</v>
      </c>
      <c r="H34" s="88">
        <v>0</v>
      </c>
      <c r="I34" s="64" t="s">
        <v>121</v>
      </c>
      <c r="J34" s="64"/>
      <c r="K34" s="65"/>
      <c r="L34" s="66"/>
      <c r="M34" s="58"/>
      <c r="V34" s="5"/>
      <c r="W34" s="5"/>
      <c r="X34" s="6"/>
    </row>
    <row r="35" spans="1:24" s="8" customFormat="1" ht="12">
      <c r="A35" s="10"/>
      <c r="B35" s="59" t="s">
        <v>122</v>
      </c>
      <c r="C35" s="60" t="s">
        <v>123</v>
      </c>
      <c r="D35" s="61"/>
      <c r="E35" s="61"/>
      <c r="F35" s="71">
        <v>0.0267</v>
      </c>
      <c r="G35" s="87" t="s">
        <v>90</v>
      </c>
      <c r="H35" s="88">
        <f>+H$20*F35</f>
        <v>0</v>
      </c>
      <c r="I35" s="64" t="s">
        <v>124</v>
      </c>
      <c r="J35" s="64"/>
      <c r="K35" s="65"/>
      <c r="L35" s="66"/>
      <c r="M35" s="58"/>
      <c r="V35" s="5"/>
      <c r="W35" s="5"/>
      <c r="X35" s="6"/>
    </row>
    <row r="36" spans="1:24" s="8" customFormat="1" ht="12">
      <c r="A36" s="10"/>
      <c r="B36" s="59" t="s">
        <v>125</v>
      </c>
      <c r="C36" s="60" t="s">
        <v>126</v>
      </c>
      <c r="D36" s="61"/>
      <c r="E36" s="61"/>
      <c r="F36" s="71">
        <v>0</v>
      </c>
      <c r="G36" s="87" t="s">
        <v>90</v>
      </c>
      <c r="H36" s="88">
        <f aca="true" t="shared" si="0" ref="H36:H42">+H$20*F36</f>
        <v>0</v>
      </c>
      <c r="I36" s="64" t="s">
        <v>127</v>
      </c>
      <c r="J36" s="64"/>
      <c r="K36" s="65"/>
      <c r="L36" s="66"/>
      <c r="M36" s="58"/>
      <c r="V36" s="5"/>
      <c r="W36" s="5"/>
      <c r="X36" s="6"/>
    </row>
    <row r="37" spans="1:24" s="8" customFormat="1" ht="12">
      <c r="A37" s="10"/>
      <c r="B37" s="10" t="s">
        <v>128</v>
      </c>
      <c r="C37" s="60" t="s">
        <v>129</v>
      </c>
      <c r="D37" s="61"/>
      <c r="E37" s="61"/>
      <c r="F37" s="71">
        <v>0</v>
      </c>
      <c r="G37" s="87" t="s">
        <v>90</v>
      </c>
      <c r="H37" s="88">
        <f t="shared" si="0"/>
        <v>0</v>
      </c>
      <c r="I37" s="64" t="s">
        <v>108</v>
      </c>
      <c r="J37" s="89"/>
      <c r="K37" s="65"/>
      <c r="L37" s="66"/>
      <c r="M37" s="58"/>
      <c r="V37" s="5"/>
      <c r="W37" s="5"/>
      <c r="X37" s="6"/>
    </row>
    <row r="38" spans="1:24" s="8" customFormat="1" ht="12">
      <c r="A38" s="10"/>
      <c r="B38" s="10" t="s">
        <v>130</v>
      </c>
      <c r="C38" s="60" t="s">
        <v>131</v>
      </c>
      <c r="D38" s="61"/>
      <c r="E38" s="61"/>
      <c r="F38" s="71">
        <v>0.0355</v>
      </c>
      <c r="G38" s="87" t="s">
        <v>90</v>
      </c>
      <c r="H38" s="88">
        <f t="shared" si="0"/>
        <v>0</v>
      </c>
      <c r="I38" s="64" t="s">
        <v>132</v>
      </c>
      <c r="J38" s="89"/>
      <c r="K38" s="65"/>
      <c r="L38" s="66"/>
      <c r="M38" s="58"/>
      <c r="V38" s="5"/>
      <c r="W38" s="5"/>
      <c r="X38" s="6"/>
    </row>
    <row r="39" spans="1:24" s="8" customFormat="1" ht="12">
      <c r="A39" s="10"/>
      <c r="B39" s="10" t="s">
        <v>133</v>
      </c>
      <c r="C39" s="60" t="s">
        <v>134</v>
      </c>
      <c r="D39" s="61"/>
      <c r="E39" s="61"/>
      <c r="F39" s="71">
        <v>0</v>
      </c>
      <c r="G39" s="87" t="s">
        <v>90</v>
      </c>
      <c r="H39" s="88">
        <f t="shared" si="0"/>
        <v>0</v>
      </c>
      <c r="I39" s="64" t="s">
        <v>135</v>
      </c>
      <c r="J39" s="89"/>
      <c r="K39" s="81"/>
      <c r="L39" s="66"/>
      <c r="M39" s="58"/>
      <c r="V39" s="5"/>
      <c r="W39" s="5"/>
      <c r="X39" s="6"/>
    </row>
    <row r="40" spans="1:24" s="8" customFormat="1" ht="12">
      <c r="A40" s="10"/>
      <c r="B40" s="10" t="s">
        <v>136</v>
      </c>
      <c r="C40" s="60" t="s">
        <v>137</v>
      </c>
      <c r="D40" s="61"/>
      <c r="E40" s="61"/>
      <c r="F40" s="71">
        <v>0.007655</v>
      </c>
      <c r="G40" s="87" t="s">
        <v>90</v>
      </c>
      <c r="H40" s="88">
        <f>+H$20*F40</f>
        <v>0</v>
      </c>
      <c r="I40" s="64" t="s">
        <v>138</v>
      </c>
      <c r="J40" s="89"/>
      <c r="K40" s="65"/>
      <c r="L40" s="66"/>
      <c r="M40" s="58"/>
      <c r="V40" s="5"/>
      <c r="W40" s="5"/>
      <c r="X40" s="6"/>
    </row>
    <row r="41" spans="1:24" s="8" customFormat="1" ht="12">
      <c r="A41" s="10"/>
      <c r="B41" s="10" t="s">
        <v>139</v>
      </c>
      <c r="C41" s="60" t="s">
        <v>140</v>
      </c>
      <c r="D41" s="61"/>
      <c r="E41" s="61"/>
      <c r="F41" s="71">
        <v>0.017</v>
      </c>
      <c r="G41" s="87" t="s">
        <v>90</v>
      </c>
      <c r="H41" s="88">
        <f t="shared" si="0"/>
        <v>0</v>
      </c>
      <c r="I41" s="64" t="s">
        <v>141</v>
      </c>
      <c r="J41" s="89"/>
      <c r="K41" s="65"/>
      <c r="L41" s="66"/>
      <c r="M41" s="58"/>
      <c r="V41" s="5"/>
      <c r="W41" s="5"/>
      <c r="X41" s="6"/>
    </row>
    <row r="42" spans="1:24" s="8" customFormat="1" ht="12">
      <c r="A42" s="10"/>
      <c r="B42" s="8" t="s">
        <v>142</v>
      </c>
      <c r="C42" s="60" t="s">
        <v>143</v>
      </c>
      <c r="D42" s="61"/>
      <c r="E42" s="61"/>
      <c r="F42" s="71">
        <v>0</v>
      </c>
      <c r="G42" s="87" t="s">
        <v>90</v>
      </c>
      <c r="H42" s="88">
        <f t="shared" si="0"/>
        <v>0</v>
      </c>
      <c r="I42" s="64" t="s">
        <v>144</v>
      </c>
      <c r="J42" s="89"/>
      <c r="K42" s="65"/>
      <c r="L42" s="66"/>
      <c r="M42" s="58"/>
      <c r="V42" s="5"/>
      <c r="W42" s="5"/>
      <c r="X42" s="6"/>
    </row>
    <row r="43" spans="1:24" s="8" customFormat="1" ht="12">
      <c r="A43" s="10"/>
      <c r="B43" s="10"/>
      <c r="C43" s="67"/>
      <c r="D43" s="67"/>
      <c r="E43" s="68"/>
      <c r="F43" s="90"/>
      <c r="G43" s="80" t="s">
        <v>145</v>
      </c>
      <c r="H43" s="70">
        <f>SUM(H33:H42)</f>
        <v>0</v>
      </c>
      <c r="I43" s="91"/>
      <c r="J43" s="89"/>
      <c r="K43" s="65"/>
      <c r="L43" s="66"/>
      <c r="M43" s="58"/>
      <c r="V43" s="5"/>
      <c r="W43" s="5"/>
      <c r="X43" s="6"/>
    </row>
    <row r="44" spans="1:24" s="8" customFormat="1" ht="12">
      <c r="A44" s="10"/>
      <c r="B44" s="10"/>
      <c r="C44" s="92"/>
      <c r="D44" s="92"/>
      <c r="E44" s="93"/>
      <c r="F44" s="93"/>
      <c r="G44" s="94"/>
      <c r="H44" s="95"/>
      <c r="I44" s="96"/>
      <c r="J44" s="89"/>
      <c r="K44" s="65"/>
      <c r="L44" s="66"/>
      <c r="M44" s="58"/>
      <c r="V44" s="5"/>
      <c r="W44" s="5"/>
      <c r="X44" s="6"/>
    </row>
    <row r="45" spans="1:24" s="100" customFormat="1" ht="12.75" thickBot="1">
      <c r="A45" s="97"/>
      <c r="B45" s="61"/>
      <c r="C45" s="61"/>
      <c r="D45" s="61"/>
      <c r="E45" s="61"/>
      <c r="F45" s="98"/>
      <c r="G45" s="62"/>
      <c r="H45" s="98"/>
      <c r="I45" s="89"/>
      <c r="J45" s="89"/>
      <c r="K45" s="99"/>
      <c r="L45" s="66"/>
      <c r="M45" s="58"/>
      <c r="N45" s="8"/>
      <c r="O45" s="8"/>
      <c r="V45" s="101"/>
      <c r="W45" s="101"/>
      <c r="X45" s="101"/>
    </row>
    <row r="46" spans="1:24" s="8" customFormat="1" ht="15.75" customHeight="1" thickBot="1">
      <c r="A46" s="102"/>
      <c r="B46" s="102"/>
      <c r="C46" s="102"/>
      <c r="D46" s="102"/>
      <c r="E46" s="102"/>
      <c r="F46" s="103"/>
      <c r="G46" s="104" t="s">
        <v>146</v>
      </c>
      <c r="H46" s="105">
        <f>H22+SUM(H30)+SUM(H43)</f>
        <v>0</v>
      </c>
      <c r="I46" s="106"/>
      <c r="J46" s="107"/>
      <c r="K46" s="108"/>
      <c r="L46" s="108"/>
      <c r="M46" s="109"/>
      <c r="V46" s="6"/>
      <c r="W46" s="6"/>
      <c r="X46" s="6"/>
    </row>
    <row r="47" spans="1:24" s="8" customFormat="1" ht="14.25" customHeight="1" hidden="1">
      <c r="A47" s="10"/>
      <c r="B47" s="10"/>
      <c r="C47" s="10"/>
      <c r="D47" s="10"/>
      <c r="E47" s="10"/>
      <c r="F47" s="23"/>
      <c r="G47" s="23"/>
      <c r="H47" s="23"/>
      <c r="I47" s="23"/>
      <c r="J47" s="23"/>
      <c r="K47" s="23"/>
      <c r="L47" s="110"/>
      <c r="M47" s="7"/>
      <c r="V47" s="6"/>
      <c r="W47" s="6"/>
      <c r="X47" s="6"/>
    </row>
    <row r="48" spans="1:24" s="8" customFormat="1" ht="8.25" customHeight="1">
      <c r="A48" s="10"/>
      <c r="B48" s="10"/>
      <c r="C48" s="10"/>
      <c r="D48" s="10"/>
      <c r="E48" s="10"/>
      <c r="F48" s="23"/>
      <c r="G48" s="23"/>
      <c r="H48" s="23"/>
      <c r="I48" s="23"/>
      <c r="J48" s="23"/>
      <c r="K48" s="23"/>
      <c r="L48" s="23"/>
      <c r="M48" s="111"/>
      <c r="V48" s="6"/>
      <c r="W48" s="6"/>
      <c r="X48" s="6"/>
    </row>
    <row r="49" spans="1:24" s="8" customFormat="1" ht="12">
      <c r="A49" s="10" t="s">
        <v>147</v>
      </c>
      <c r="B49" s="10"/>
      <c r="C49" s="112"/>
      <c r="D49" s="112"/>
      <c r="E49" s="112"/>
      <c r="F49" s="113"/>
      <c r="G49" s="113"/>
      <c r="H49" s="113"/>
      <c r="I49" s="113"/>
      <c r="J49" s="113"/>
      <c r="K49" s="113"/>
      <c r="L49" s="113"/>
      <c r="V49" s="6"/>
      <c r="W49" s="6"/>
      <c r="X49" s="6"/>
    </row>
    <row r="50" spans="1:24" s="8" customFormat="1" ht="12">
      <c r="A50" s="112"/>
      <c r="B50" s="112"/>
      <c r="C50" s="112"/>
      <c r="D50" s="112"/>
      <c r="E50" s="112"/>
      <c r="F50" s="113"/>
      <c r="G50" s="113"/>
      <c r="H50" s="113"/>
      <c r="I50" s="113"/>
      <c r="J50" s="113"/>
      <c r="K50" s="113"/>
      <c r="L50" s="113"/>
      <c r="M50" s="111"/>
      <c r="V50" s="6"/>
      <c r="W50" s="6"/>
      <c r="X50" s="6"/>
    </row>
    <row r="51" spans="1:24" s="8" customFormat="1" ht="12">
      <c r="A51" s="27"/>
      <c r="B51" s="27"/>
      <c r="C51" s="27"/>
      <c r="D51" s="27"/>
      <c r="E51" s="27"/>
      <c r="F51" s="114"/>
      <c r="G51" s="114"/>
      <c r="H51" s="114"/>
      <c r="I51" s="114"/>
      <c r="J51" s="114"/>
      <c r="K51" s="114"/>
      <c r="L51" s="114"/>
      <c r="M51" s="111"/>
      <c r="V51" s="6"/>
      <c r="W51" s="6"/>
      <c r="X51" s="6"/>
    </row>
    <row r="52" spans="1:24" s="8" customFormat="1" ht="12">
      <c r="A52" s="10"/>
      <c r="B52" s="115"/>
      <c r="C52" s="115"/>
      <c r="D52" s="115"/>
      <c r="E52" s="115"/>
      <c r="F52" s="23"/>
      <c r="G52" s="116"/>
      <c r="H52" s="116"/>
      <c r="I52" s="116"/>
      <c r="J52" s="116"/>
      <c r="K52" s="116"/>
      <c r="L52" s="116"/>
      <c r="M52" s="116"/>
      <c r="V52" s="6"/>
      <c r="W52" s="6"/>
      <c r="X52" s="6"/>
    </row>
    <row r="53" spans="1:15" ht="12.75">
      <c r="A53" s="117"/>
      <c r="B53" s="118" t="s">
        <v>148</v>
      </c>
      <c r="C53" s="117"/>
      <c r="D53" s="117"/>
      <c r="E53" s="117"/>
      <c r="F53" s="119"/>
      <c r="G53" s="119"/>
      <c r="H53" s="119"/>
      <c r="I53" s="119"/>
      <c r="J53" s="119"/>
      <c r="K53" s="119"/>
      <c r="L53" s="119"/>
      <c r="M53" s="120"/>
      <c r="N53" s="8"/>
      <c r="O53" s="8"/>
    </row>
    <row r="54" spans="1:15" ht="12.75">
      <c r="A54" s="121"/>
      <c r="B54" s="122">
        <v>1</v>
      </c>
      <c r="C54" s="123" t="s">
        <v>149</v>
      </c>
      <c r="D54" s="121"/>
      <c r="E54" s="121"/>
      <c r="F54" s="124"/>
      <c r="G54" s="125">
        <f>+H17+H21</f>
        <v>0</v>
      </c>
      <c r="H54" s="126" t="s">
        <v>150</v>
      </c>
      <c r="I54" s="124"/>
      <c r="J54" s="124"/>
      <c r="K54" s="124"/>
      <c r="L54" s="127"/>
      <c r="N54" s="8"/>
      <c r="O54" s="8"/>
    </row>
    <row r="55" spans="1:15" ht="12.75">
      <c r="A55" s="121"/>
      <c r="B55" s="122">
        <v>2</v>
      </c>
      <c r="C55" s="123" t="s">
        <v>151</v>
      </c>
      <c r="D55" s="121"/>
      <c r="E55" s="121"/>
      <c r="F55" s="124"/>
      <c r="G55" s="125">
        <f>SUM(H18:H19)</f>
        <v>0</v>
      </c>
      <c r="H55" s="126"/>
      <c r="I55" s="124"/>
      <c r="J55" s="124"/>
      <c r="K55" s="124"/>
      <c r="L55" s="127"/>
      <c r="N55" s="8"/>
      <c r="O55" s="8"/>
    </row>
    <row r="56" spans="1:15" ht="12.75">
      <c r="A56" s="121"/>
      <c r="B56" s="122">
        <v>3</v>
      </c>
      <c r="C56" s="123" t="s">
        <v>152</v>
      </c>
      <c r="D56" s="121"/>
      <c r="E56" s="121"/>
      <c r="F56" s="124"/>
      <c r="G56" s="125">
        <f>+H26+H28+H40</f>
        <v>0</v>
      </c>
      <c r="H56" s="126" t="s">
        <v>153</v>
      </c>
      <c r="I56" s="124"/>
      <c r="J56" s="124"/>
      <c r="K56" s="124"/>
      <c r="L56" s="127"/>
      <c r="N56" s="8"/>
      <c r="O56" s="8"/>
    </row>
    <row r="57" spans="1:15" ht="12.75">
      <c r="A57" s="121"/>
      <c r="B57" s="122">
        <v>4</v>
      </c>
      <c r="C57" s="123" t="s">
        <v>154</v>
      </c>
      <c r="D57" s="121"/>
      <c r="E57" s="121"/>
      <c r="F57" s="124"/>
      <c r="G57" s="125">
        <f>+H27</f>
        <v>0</v>
      </c>
      <c r="H57" s="126"/>
      <c r="I57" s="124"/>
      <c r="J57" s="124"/>
      <c r="K57" s="124"/>
      <c r="L57" s="127"/>
      <c r="N57" s="8"/>
      <c r="O57" s="8"/>
    </row>
    <row r="58" spans="1:12" ht="12.75">
      <c r="A58" s="121"/>
      <c r="B58" s="122">
        <v>5</v>
      </c>
      <c r="C58" s="123" t="s">
        <v>116</v>
      </c>
      <c r="D58" s="121"/>
      <c r="E58" s="121"/>
      <c r="F58" s="124"/>
      <c r="G58" s="125">
        <f>+H33</f>
        <v>0</v>
      </c>
      <c r="H58" s="126"/>
      <c r="I58" s="124"/>
      <c r="J58" s="124"/>
      <c r="K58" s="124"/>
      <c r="L58" s="127"/>
    </row>
    <row r="59" spans="1:12" ht="12.75">
      <c r="A59" s="121"/>
      <c r="B59" s="122">
        <v>6</v>
      </c>
      <c r="C59" s="123" t="s">
        <v>155</v>
      </c>
      <c r="D59" s="121"/>
      <c r="E59" s="121"/>
      <c r="F59" s="124"/>
      <c r="G59" s="125">
        <f>+H35</f>
        <v>0</v>
      </c>
      <c r="H59" s="126"/>
      <c r="I59" s="124"/>
      <c r="J59" s="124"/>
      <c r="K59" s="124"/>
      <c r="L59" s="127"/>
    </row>
    <row r="60" spans="1:12" ht="12.75">
      <c r="A60" s="121"/>
      <c r="B60" s="122">
        <v>7</v>
      </c>
      <c r="C60" s="123" t="s">
        <v>156</v>
      </c>
      <c r="D60" s="121"/>
      <c r="E60" s="121"/>
      <c r="F60" s="124"/>
      <c r="G60" s="125">
        <f>+H38</f>
        <v>0</v>
      </c>
      <c r="H60" s="126"/>
      <c r="I60" s="124"/>
      <c r="J60" s="124"/>
      <c r="K60" s="124"/>
      <c r="L60" s="127"/>
    </row>
    <row r="61" spans="1:12" ht="12.75">
      <c r="A61" s="121"/>
      <c r="B61" s="122">
        <v>8</v>
      </c>
      <c r="C61" s="123" t="s">
        <v>157</v>
      </c>
      <c r="D61" s="121"/>
      <c r="E61" s="121"/>
      <c r="F61" s="124"/>
      <c r="G61" s="125">
        <f>+H29</f>
        <v>0</v>
      </c>
      <c r="H61" s="126"/>
      <c r="I61" s="124"/>
      <c r="J61" s="124"/>
      <c r="K61" s="124"/>
      <c r="L61" s="127"/>
    </row>
    <row r="62" spans="1:12" ht="12.75">
      <c r="A62" s="121"/>
      <c r="B62" s="128">
        <v>9</v>
      </c>
      <c r="C62" s="123" t="s">
        <v>134</v>
      </c>
      <c r="D62" s="121"/>
      <c r="E62" s="121"/>
      <c r="F62" s="124"/>
      <c r="G62" s="125">
        <f>+H39</f>
        <v>0</v>
      </c>
      <c r="H62" s="126"/>
      <c r="I62" s="124"/>
      <c r="J62" s="124"/>
      <c r="K62" s="124"/>
      <c r="L62" s="127"/>
    </row>
    <row r="63" spans="1:12" ht="12.75">
      <c r="A63" s="121"/>
      <c r="B63" s="128">
        <v>10</v>
      </c>
      <c r="C63" s="123" t="s">
        <v>158</v>
      </c>
      <c r="D63" s="121"/>
      <c r="E63" s="121"/>
      <c r="F63" s="124"/>
      <c r="G63" s="125">
        <f>+H25+H42</f>
        <v>0</v>
      </c>
      <c r="H63" s="126" t="s">
        <v>159</v>
      </c>
      <c r="I63" s="124"/>
      <c r="J63" s="124"/>
      <c r="K63" s="124"/>
      <c r="L63" s="127"/>
    </row>
    <row r="64" spans="1:12" ht="12.75">
      <c r="A64" s="121"/>
      <c r="B64" s="128">
        <v>11</v>
      </c>
      <c r="C64" s="123" t="s">
        <v>160</v>
      </c>
      <c r="D64" s="121"/>
      <c r="E64" s="121"/>
      <c r="F64" s="124"/>
      <c r="G64" s="125">
        <f>+H41</f>
        <v>0</v>
      </c>
      <c r="H64" s="126"/>
      <c r="I64" s="124"/>
      <c r="J64" s="124"/>
      <c r="K64" s="124"/>
      <c r="L64" s="127"/>
    </row>
    <row r="65" spans="1:12" ht="12.75">
      <c r="A65" s="121"/>
      <c r="B65" s="128">
        <v>12</v>
      </c>
      <c r="C65" s="123" t="s">
        <v>126</v>
      </c>
      <c r="D65" s="121"/>
      <c r="E65" s="121"/>
      <c r="F65" s="121"/>
      <c r="G65" s="125">
        <f>+H36</f>
        <v>0</v>
      </c>
      <c r="H65" s="126"/>
      <c r="I65" s="124"/>
      <c r="J65" s="124"/>
      <c r="K65" s="124"/>
      <c r="L65" s="127"/>
    </row>
    <row r="66" spans="1:12" ht="12.75">
      <c r="A66" s="121"/>
      <c r="B66" s="128">
        <v>13</v>
      </c>
      <c r="C66" s="123" t="s">
        <v>161</v>
      </c>
      <c r="D66" s="121"/>
      <c r="E66" s="121"/>
      <c r="F66" s="121"/>
      <c r="G66" s="125">
        <f>+H37</f>
        <v>0</v>
      </c>
      <c r="H66" s="126"/>
      <c r="I66" s="124"/>
      <c r="J66" s="124"/>
      <c r="K66" s="124"/>
      <c r="L66" s="127"/>
    </row>
    <row r="67" spans="1:12" ht="12.75">
      <c r="A67" s="121"/>
      <c r="B67" s="128">
        <v>14</v>
      </c>
      <c r="C67" s="123" t="s">
        <v>120</v>
      </c>
      <c r="D67" s="121"/>
      <c r="E67" s="121"/>
      <c r="F67" s="121"/>
      <c r="G67" s="125">
        <f>+H34</f>
        <v>0</v>
      </c>
      <c r="H67" s="126"/>
      <c r="I67" s="124"/>
      <c r="J67" s="124"/>
      <c r="K67" s="124"/>
      <c r="L67" s="127"/>
    </row>
    <row r="68" spans="1:12" ht="12.75">
      <c r="A68" s="121"/>
      <c r="B68" s="121"/>
      <c r="C68" s="129"/>
      <c r="D68" s="130"/>
      <c r="E68" s="130"/>
      <c r="F68" s="131" t="s">
        <v>162</v>
      </c>
      <c r="G68" s="132">
        <f>SUM(G54:G67)</f>
        <v>0</v>
      </c>
      <c r="H68" s="133"/>
      <c r="I68" s="134"/>
      <c r="J68" s="134"/>
      <c r="K68" s="134"/>
      <c r="L68" s="127"/>
    </row>
    <row r="69" ht="12.75">
      <c r="H69" s="136"/>
    </row>
    <row r="70" spans="5:8" ht="12.75">
      <c r="E70" s="135" t="s">
        <v>163</v>
      </c>
      <c r="G70" s="125"/>
      <c r="H70" s="136"/>
    </row>
    <row r="71" spans="5:8" ht="12.75">
      <c r="E71" s="136" t="s">
        <v>164</v>
      </c>
      <c r="G71" s="125">
        <f>SUM(G54:G55)</f>
        <v>0</v>
      </c>
      <c r="H71" s="136">
        <f>IF(G73=0,0,+G71/G73)</f>
        <v>0</v>
      </c>
    </row>
    <row r="72" spans="5:9" ht="12.75">
      <c r="E72" s="138" t="s">
        <v>165</v>
      </c>
      <c r="F72" s="139"/>
      <c r="G72" s="140">
        <f>+G68-G71</f>
        <v>0</v>
      </c>
      <c r="H72" s="141">
        <f>IF(G73=0,0,+G72/G73)</f>
        <v>0</v>
      </c>
      <c r="I72" s="135" t="s">
        <v>166</v>
      </c>
    </row>
    <row r="73" spans="6:8" ht="12.75">
      <c r="F73" s="131" t="s">
        <v>162</v>
      </c>
      <c r="G73" s="125">
        <f>SUM(G71:G72)</f>
        <v>0</v>
      </c>
      <c r="H73" s="136">
        <f>SUM(H71:H72)</f>
        <v>0</v>
      </c>
    </row>
    <row r="74" ht="12.75">
      <c r="G74" s="125"/>
    </row>
    <row r="79" ht="12.75">
      <c r="D79" s="60"/>
    </row>
    <row r="80" spans="3:7" ht="12.75">
      <c r="C80" s="142">
        <v>1</v>
      </c>
      <c r="D80" s="60" t="s">
        <v>81</v>
      </c>
      <c r="G80" s="143" t="s">
        <v>167</v>
      </c>
    </row>
    <row r="81" spans="3:7" ht="12.75">
      <c r="C81" s="142">
        <v>2</v>
      </c>
      <c r="D81" s="60" t="s">
        <v>85</v>
      </c>
      <c r="G81" s="144">
        <v>0.02</v>
      </c>
    </row>
    <row r="82" spans="3:7" ht="12.75">
      <c r="C82" s="142">
        <v>3</v>
      </c>
      <c r="D82" s="60" t="s">
        <v>89</v>
      </c>
      <c r="G82" s="144">
        <v>0.01</v>
      </c>
    </row>
    <row r="83" spans="3:7" ht="12.75">
      <c r="C83" s="142">
        <v>4</v>
      </c>
      <c r="D83" s="60" t="s">
        <v>96</v>
      </c>
      <c r="G83" s="144" t="s">
        <v>168</v>
      </c>
    </row>
    <row r="84" spans="3:7" ht="12.75">
      <c r="C84" s="142">
        <v>5</v>
      </c>
      <c r="D84" s="60" t="s">
        <v>100</v>
      </c>
      <c r="G84" s="144" t="s">
        <v>169</v>
      </c>
    </row>
    <row r="85" spans="3:8" ht="12.75">
      <c r="C85" s="142">
        <v>6</v>
      </c>
      <c r="D85" s="60" t="s">
        <v>103</v>
      </c>
      <c r="G85" s="144" t="s">
        <v>170</v>
      </c>
      <c r="H85" s="135" t="s">
        <v>171</v>
      </c>
    </row>
    <row r="86" spans="3:7" ht="12.75">
      <c r="C86" s="142">
        <v>7</v>
      </c>
      <c r="D86" s="60" t="s">
        <v>172</v>
      </c>
      <c r="G86" s="144" t="s">
        <v>168</v>
      </c>
    </row>
    <row r="87" spans="3:7" ht="12.75">
      <c r="C87" s="142">
        <v>8</v>
      </c>
      <c r="D87" s="60" t="s">
        <v>110</v>
      </c>
      <c r="G87" s="144" t="s">
        <v>173</v>
      </c>
    </row>
    <row r="88" spans="3:8" ht="12.75">
      <c r="C88" s="142">
        <v>9</v>
      </c>
      <c r="D88" s="60" t="s">
        <v>116</v>
      </c>
      <c r="G88" s="144">
        <v>0.06</v>
      </c>
      <c r="H88" s="135" t="s">
        <v>174</v>
      </c>
    </row>
    <row r="89" spans="3:7" ht="12.75">
      <c r="C89" s="142">
        <v>10</v>
      </c>
      <c r="D89" s="60" t="s">
        <v>123</v>
      </c>
      <c r="G89" s="144" t="s">
        <v>175</v>
      </c>
    </row>
    <row r="90" spans="3:7" ht="12.75">
      <c r="C90" s="142">
        <v>11</v>
      </c>
      <c r="D90" s="60" t="s">
        <v>126</v>
      </c>
      <c r="G90" s="144" t="s">
        <v>176</v>
      </c>
    </row>
    <row r="91" spans="3:7" ht="12.75">
      <c r="C91" s="142">
        <v>12</v>
      </c>
      <c r="D91" s="60" t="s">
        <v>129</v>
      </c>
      <c r="G91" s="144" t="s">
        <v>168</v>
      </c>
    </row>
    <row r="92" spans="3:7" ht="12.75">
      <c r="C92" s="142">
        <v>13</v>
      </c>
      <c r="D92" s="60" t="s">
        <v>131</v>
      </c>
      <c r="G92" s="144">
        <v>0.04</v>
      </c>
    </row>
    <row r="93" spans="3:7" ht="12.75">
      <c r="C93" s="142">
        <v>14</v>
      </c>
      <c r="D93" s="60" t="s">
        <v>134</v>
      </c>
      <c r="G93" s="144">
        <v>0.01</v>
      </c>
    </row>
    <row r="94" spans="3:7" ht="12.75">
      <c r="C94" s="142">
        <v>15</v>
      </c>
      <c r="D94" s="60" t="s">
        <v>137</v>
      </c>
      <c r="G94" s="144" t="s">
        <v>177</v>
      </c>
    </row>
    <row r="95" spans="3:7" ht="12.75">
      <c r="C95" s="142">
        <v>16</v>
      </c>
      <c r="D95" s="60" t="s">
        <v>178</v>
      </c>
      <c r="G95" s="145" t="s">
        <v>179</v>
      </c>
    </row>
    <row r="96" spans="3:7" ht="12.75">
      <c r="C96" s="142">
        <v>17</v>
      </c>
      <c r="D96" s="60" t="s">
        <v>143</v>
      </c>
      <c r="G96" s="144" t="s">
        <v>180</v>
      </c>
    </row>
    <row r="97" ht="12.75">
      <c r="G97" s="144"/>
    </row>
  </sheetData>
  <sheetProtection/>
  <mergeCells count="6">
    <mergeCell ref="A1:L1"/>
    <mergeCell ref="A2:L2"/>
    <mergeCell ref="D4:F4"/>
    <mergeCell ref="D5:F5"/>
    <mergeCell ref="H11:J11"/>
    <mergeCell ref="I13:J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H27" sqref="H27"/>
    </sheetView>
  </sheetViews>
  <sheetFormatPr defaultColWidth="9.33203125" defaultRowHeight="12.75"/>
  <cols>
    <col min="1" max="1" width="1.171875" style="149" customWidth="1"/>
    <col min="2" max="2" width="14.66015625" style="148" customWidth="1"/>
    <col min="3" max="3" width="53.83203125" style="148" customWidth="1"/>
    <col min="4" max="4" width="15.83203125" style="148" customWidth="1"/>
    <col min="5" max="5" width="19.16015625" style="148" customWidth="1"/>
    <col min="6" max="6" width="2.5" style="148" customWidth="1"/>
    <col min="7" max="7" width="18.16015625" style="148" customWidth="1"/>
    <col min="8" max="8" width="10.83203125" style="148" customWidth="1"/>
    <col min="9" max="16384" width="9.33203125" style="148" customWidth="1"/>
  </cols>
  <sheetData>
    <row r="1" spans="1:6" ht="15.75">
      <c r="A1" s="208" t="s">
        <v>31</v>
      </c>
      <c r="B1" s="208"/>
      <c r="C1" s="208"/>
      <c r="D1" s="208"/>
      <c r="E1" s="208"/>
      <c r="F1" s="146"/>
    </row>
    <row r="2" spans="1:6" ht="6" customHeight="1">
      <c r="A2" s="180"/>
      <c r="B2" s="181"/>
      <c r="C2" s="181"/>
      <c r="D2" s="181"/>
      <c r="E2" s="181"/>
      <c r="F2" s="146"/>
    </row>
    <row r="3" spans="1:6" ht="15.75">
      <c r="A3" s="208" t="str">
        <f>+Criteria!A4</f>
        <v>SELECT COLLEGE</v>
      </c>
      <c r="B3" s="208"/>
      <c r="C3" s="208"/>
      <c r="D3" s="208"/>
      <c r="E3" s="208"/>
      <c r="F3" s="146"/>
    </row>
    <row r="4" spans="1:6" ht="16.5">
      <c r="A4" s="210" t="str">
        <f>+Criteria!A5</f>
        <v>XXXXX Building</v>
      </c>
      <c r="B4" s="210"/>
      <c r="C4" s="210"/>
      <c r="D4" s="210"/>
      <c r="E4" s="210"/>
      <c r="F4" s="146"/>
    </row>
    <row r="5" spans="1:8" ht="15.75">
      <c r="A5" s="208" t="str">
        <f>+Criteria!A6</f>
        <v>DESIGN DEVELOPMENT ESTIMATE</v>
      </c>
      <c r="B5" s="208"/>
      <c r="C5" s="208"/>
      <c r="D5" s="208"/>
      <c r="E5" s="208"/>
      <c r="F5" s="146"/>
      <c r="G5" s="186" t="s">
        <v>190</v>
      </c>
      <c r="H5" s="189">
        <v>10000</v>
      </c>
    </row>
    <row r="6" spans="1:6" ht="12.75">
      <c r="A6" s="209" t="str">
        <f>+'Cover Sheet'!A41</f>
        <v>Dated: </v>
      </c>
      <c r="B6" s="209"/>
      <c r="C6" s="209"/>
      <c r="D6" s="209"/>
      <c r="E6" s="209"/>
      <c r="F6" s="146"/>
    </row>
    <row r="7" spans="1:6" s="149" customFormat="1" ht="16.5" customHeight="1">
      <c r="A7" s="180"/>
      <c r="B7" s="180"/>
      <c r="C7" s="180"/>
      <c r="D7" s="180"/>
      <c r="E7" s="180"/>
      <c r="F7" s="180"/>
    </row>
    <row r="8" spans="1:6" ht="15.75">
      <c r="A8" s="207" t="s">
        <v>2</v>
      </c>
      <c r="B8" s="207"/>
      <c r="C8" s="207"/>
      <c r="D8" s="207"/>
      <c r="E8" s="207"/>
      <c r="F8" s="146"/>
    </row>
    <row r="9" spans="1:6" s="149" customFormat="1" ht="16.5" customHeight="1">
      <c r="A9" s="180"/>
      <c r="B9" s="182"/>
      <c r="C9" s="182"/>
      <c r="D9" s="182"/>
      <c r="E9" s="182"/>
      <c r="F9" s="180"/>
    </row>
    <row r="10" spans="1:6" ht="15" customHeight="1">
      <c r="A10" s="180"/>
      <c r="B10" s="183" t="s">
        <v>3</v>
      </c>
      <c r="C10" s="184" t="s">
        <v>0</v>
      </c>
      <c r="D10" s="184" t="s">
        <v>33</v>
      </c>
      <c r="E10" s="185" t="s">
        <v>1</v>
      </c>
      <c r="F10" s="146"/>
    </row>
    <row r="11" spans="2:5" ht="12.75">
      <c r="B11" s="146"/>
      <c r="C11" s="146"/>
      <c r="D11" s="146"/>
      <c r="E11" s="146"/>
    </row>
    <row r="12" spans="2:5" ht="12.75">
      <c r="B12" s="151">
        <v>1</v>
      </c>
      <c r="C12" s="148" t="s">
        <v>39</v>
      </c>
      <c r="D12" s="187"/>
      <c r="E12" s="153"/>
    </row>
    <row r="13" spans="2:5" ht="12.75">
      <c r="B13" s="151">
        <v>2</v>
      </c>
      <c r="C13" s="148" t="s">
        <v>183</v>
      </c>
      <c r="D13" s="187">
        <f>+E13/$H$5</f>
        <v>0</v>
      </c>
      <c r="E13" s="188"/>
    </row>
    <row r="14" spans="2:5" ht="12.75">
      <c r="B14" s="151">
        <v>3</v>
      </c>
      <c r="C14" s="148" t="s">
        <v>4</v>
      </c>
      <c r="D14" s="187">
        <f aca="true" t="shared" si="0" ref="D14:D34">+E14/$H$5</f>
        <v>0</v>
      </c>
      <c r="E14" s="188"/>
    </row>
    <row r="15" spans="2:5" ht="12.75">
      <c r="B15" s="151">
        <v>4</v>
      </c>
      <c r="C15" s="148" t="s">
        <v>5</v>
      </c>
      <c r="D15" s="187">
        <f t="shared" si="0"/>
        <v>0</v>
      </c>
      <c r="E15" s="188"/>
    </row>
    <row r="16" spans="2:5" ht="12.75">
      <c r="B16" s="151">
        <v>5</v>
      </c>
      <c r="C16" s="148" t="s">
        <v>6</v>
      </c>
      <c r="D16" s="187">
        <f t="shared" si="0"/>
        <v>0</v>
      </c>
      <c r="E16" s="188"/>
    </row>
    <row r="17" spans="2:5" ht="12.75">
      <c r="B17" s="151">
        <v>6</v>
      </c>
      <c r="C17" s="148" t="s">
        <v>7</v>
      </c>
      <c r="D17" s="187">
        <f t="shared" si="0"/>
        <v>0</v>
      </c>
      <c r="E17" s="188"/>
    </row>
    <row r="18" spans="2:5" ht="12.75">
      <c r="B18" s="151">
        <v>7</v>
      </c>
      <c r="C18" s="148" t="s">
        <v>8</v>
      </c>
      <c r="D18" s="187">
        <f t="shared" si="0"/>
        <v>0</v>
      </c>
      <c r="E18" s="188"/>
    </row>
    <row r="19" spans="2:5" ht="12.75">
      <c r="B19" s="151">
        <v>8</v>
      </c>
      <c r="C19" s="148" t="s">
        <v>9</v>
      </c>
      <c r="D19" s="187">
        <f t="shared" si="0"/>
        <v>0</v>
      </c>
      <c r="E19" s="188"/>
    </row>
    <row r="20" spans="2:5" ht="12.75">
      <c r="B20" s="151">
        <v>9</v>
      </c>
      <c r="C20" s="148" t="s">
        <v>10</v>
      </c>
      <c r="D20" s="187">
        <f t="shared" si="0"/>
        <v>0</v>
      </c>
      <c r="E20" s="188"/>
    </row>
    <row r="21" spans="2:5" ht="12.75">
      <c r="B21" s="151">
        <v>10</v>
      </c>
      <c r="C21" s="148" t="s">
        <v>11</v>
      </c>
      <c r="D21" s="187">
        <f t="shared" si="0"/>
        <v>0</v>
      </c>
      <c r="E21" s="188"/>
    </row>
    <row r="22" spans="2:9" ht="12.75">
      <c r="B22" s="151">
        <v>11</v>
      </c>
      <c r="C22" s="148" t="s">
        <v>12</v>
      </c>
      <c r="D22" s="187">
        <f t="shared" si="0"/>
        <v>0</v>
      </c>
      <c r="E22" s="188"/>
      <c r="I22" s="154"/>
    </row>
    <row r="23" spans="2:5" ht="12.75">
      <c r="B23" s="151">
        <v>12</v>
      </c>
      <c r="C23" s="148" t="s">
        <v>13</v>
      </c>
      <c r="D23" s="187">
        <f t="shared" si="0"/>
        <v>0</v>
      </c>
      <c r="E23" s="188"/>
    </row>
    <row r="24" spans="2:5" ht="12.75">
      <c r="B24" s="151">
        <v>13</v>
      </c>
      <c r="C24" s="148" t="s">
        <v>32</v>
      </c>
      <c r="D24" s="187">
        <f t="shared" si="0"/>
        <v>0</v>
      </c>
      <c r="E24" s="188"/>
    </row>
    <row r="25" spans="2:5" ht="12.75">
      <c r="B25" s="151">
        <v>14</v>
      </c>
      <c r="C25" s="148" t="s">
        <v>14</v>
      </c>
      <c r="D25" s="187">
        <f t="shared" si="0"/>
        <v>0</v>
      </c>
      <c r="E25" s="188"/>
    </row>
    <row r="26" spans="2:5" ht="12.75">
      <c r="B26" s="151">
        <v>21</v>
      </c>
      <c r="C26" s="148" t="s">
        <v>34</v>
      </c>
      <c r="D26" s="187">
        <f t="shared" si="0"/>
        <v>0</v>
      </c>
      <c r="E26" s="188"/>
    </row>
    <row r="27" spans="2:5" ht="12.75">
      <c r="B27" s="151">
        <v>22</v>
      </c>
      <c r="C27" s="148" t="s">
        <v>35</v>
      </c>
      <c r="D27" s="187">
        <f t="shared" si="0"/>
        <v>0</v>
      </c>
      <c r="E27" s="188"/>
    </row>
    <row r="28" spans="2:5" ht="12.75">
      <c r="B28" s="151">
        <v>23</v>
      </c>
      <c r="C28" s="148" t="s">
        <v>36</v>
      </c>
      <c r="D28" s="187">
        <f t="shared" si="0"/>
        <v>0</v>
      </c>
      <c r="E28" s="188"/>
    </row>
    <row r="29" spans="2:5" ht="12.75">
      <c r="B29" s="151">
        <v>26</v>
      </c>
      <c r="C29" s="148" t="s">
        <v>15</v>
      </c>
      <c r="D29" s="187">
        <f t="shared" si="0"/>
        <v>0</v>
      </c>
      <c r="E29" s="188"/>
    </row>
    <row r="30" spans="2:5" ht="12.75">
      <c r="B30" s="151">
        <v>27</v>
      </c>
      <c r="C30" s="148" t="s">
        <v>41</v>
      </c>
      <c r="D30" s="187">
        <f t="shared" si="0"/>
        <v>0</v>
      </c>
      <c r="E30" s="188"/>
    </row>
    <row r="31" spans="2:5" ht="12.75">
      <c r="B31" s="151">
        <v>28</v>
      </c>
      <c r="C31" s="148" t="s">
        <v>40</v>
      </c>
      <c r="D31" s="187">
        <f t="shared" si="0"/>
        <v>0</v>
      </c>
      <c r="E31" s="188"/>
    </row>
    <row r="32" spans="2:5" ht="12.75">
      <c r="B32" s="151">
        <v>31</v>
      </c>
      <c r="C32" s="148" t="s">
        <v>37</v>
      </c>
      <c r="D32" s="187">
        <f t="shared" si="0"/>
        <v>0</v>
      </c>
      <c r="E32" s="188"/>
    </row>
    <row r="33" spans="2:5" ht="12.75">
      <c r="B33" s="151">
        <v>32</v>
      </c>
      <c r="C33" s="148" t="s">
        <v>38</v>
      </c>
      <c r="D33" s="187">
        <f t="shared" si="0"/>
        <v>0</v>
      </c>
      <c r="E33" s="188"/>
    </row>
    <row r="34" spans="2:5" ht="12.75">
      <c r="B34" s="151">
        <v>33</v>
      </c>
      <c r="C34" s="148" t="s">
        <v>42</v>
      </c>
      <c r="D34" s="187">
        <f t="shared" si="0"/>
        <v>0</v>
      </c>
      <c r="E34" s="188"/>
    </row>
    <row r="35" spans="2:5" ht="12.75" hidden="1">
      <c r="B35" s="151"/>
      <c r="D35" s="152"/>
      <c r="E35" s="153"/>
    </row>
    <row r="36" spans="2:5" ht="12.75">
      <c r="B36" s="155"/>
      <c r="C36" s="156"/>
      <c r="D36" s="156"/>
      <c r="E36" s="157"/>
    </row>
    <row r="37" spans="2:8" ht="16.5" customHeight="1">
      <c r="B37" s="158"/>
      <c r="C37" s="159" t="s">
        <v>47</v>
      </c>
      <c r="D37" s="160">
        <f>+E37/H5</f>
        <v>0</v>
      </c>
      <c r="E37" s="161">
        <f>SUM(E12:E36)</f>
        <v>0</v>
      </c>
      <c r="H37" s="162"/>
    </row>
    <row r="38" spans="3:5" ht="10.5" customHeight="1">
      <c r="C38" s="150"/>
      <c r="D38" s="150"/>
      <c r="E38" s="163"/>
    </row>
    <row r="39" spans="3:5" ht="12.75" customHeight="1">
      <c r="C39" s="148" t="s">
        <v>200</v>
      </c>
      <c r="D39" s="190">
        <v>0</v>
      </c>
      <c r="E39" s="153">
        <f>+E37*D39</f>
        <v>0</v>
      </c>
    </row>
    <row r="40" spans="3:5" ht="12.75" customHeight="1">
      <c r="C40" s="148" t="s">
        <v>16</v>
      </c>
      <c r="D40" s="162"/>
      <c r="E40" s="153">
        <f>+E39+E37</f>
        <v>0</v>
      </c>
    </row>
    <row r="41" spans="3:5" ht="12.75">
      <c r="C41" s="148" t="s">
        <v>201</v>
      </c>
      <c r="D41" s="190">
        <v>0</v>
      </c>
      <c r="E41" s="153">
        <f>+E40*D41</f>
        <v>0</v>
      </c>
    </row>
    <row r="42" spans="3:5" ht="12.75">
      <c r="C42" s="148" t="s">
        <v>16</v>
      </c>
      <c r="D42" s="162"/>
      <c r="E42" s="153">
        <f>+E41+E40</f>
        <v>0</v>
      </c>
    </row>
    <row r="43" spans="3:5" ht="12.75">
      <c r="C43" s="148" t="s">
        <v>202</v>
      </c>
      <c r="D43" s="190">
        <v>0</v>
      </c>
      <c r="E43" s="153">
        <f>+E42*D43</f>
        <v>0</v>
      </c>
    </row>
    <row r="44" spans="3:5" ht="12.75">
      <c r="C44" s="148" t="s">
        <v>16</v>
      </c>
      <c r="D44" s="162"/>
      <c r="E44" s="153">
        <f>+E43+E42</f>
        <v>0</v>
      </c>
    </row>
    <row r="45" spans="3:5" ht="12.75">
      <c r="C45" s="148" t="s">
        <v>203</v>
      </c>
      <c r="D45" s="190">
        <v>0</v>
      </c>
      <c r="E45" s="153">
        <f>+E44*D45</f>
        <v>0</v>
      </c>
    </row>
    <row r="46" spans="3:5" ht="12.75">
      <c r="C46" s="148" t="s">
        <v>16</v>
      </c>
      <c r="D46" s="162"/>
      <c r="E46" s="153">
        <f>+E45+E44</f>
        <v>0</v>
      </c>
    </row>
    <row r="47" spans="3:5" ht="12.75">
      <c r="C47" s="148" t="s">
        <v>204</v>
      </c>
      <c r="D47" s="190">
        <v>0</v>
      </c>
      <c r="E47" s="153">
        <f>+E46*D47</f>
        <v>0</v>
      </c>
    </row>
    <row r="48" spans="3:5" ht="12.75">
      <c r="C48" s="148" t="s">
        <v>16</v>
      </c>
      <c r="D48" s="162"/>
      <c r="E48" s="153">
        <f>+E47+E46</f>
        <v>0</v>
      </c>
    </row>
    <row r="49" spans="3:5" ht="12.75">
      <c r="C49" s="171" t="s">
        <v>205</v>
      </c>
      <c r="D49" s="190">
        <v>0</v>
      </c>
      <c r="E49" s="153">
        <f>+E48*D49</f>
        <v>0</v>
      </c>
    </row>
    <row r="50" spans="3:5" ht="12.75">
      <c r="C50" s="148" t="s">
        <v>16</v>
      </c>
      <c r="D50" s="162"/>
      <c r="E50" s="153">
        <f>+E49+E48</f>
        <v>0</v>
      </c>
    </row>
    <row r="51" spans="3:5" ht="12.75">
      <c r="C51" s="148" t="s">
        <v>206</v>
      </c>
      <c r="D51" s="172">
        <v>0.00101</v>
      </c>
      <c r="E51" s="153">
        <f>+E50*0.00101</f>
        <v>0</v>
      </c>
    </row>
    <row r="52" ht="12.75" customHeight="1"/>
    <row r="53" spans="2:5" ht="16.5" customHeight="1">
      <c r="B53" s="164"/>
      <c r="C53" s="159" t="s">
        <v>48</v>
      </c>
      <c r="D53" s="160">
        <f>+E53/H5</f>
        <v>0</v>
      </c>
      <c r="E53" s="161">
        <f>+E51+E50</f>
        <v>0</v>
      </c>
    </row>
    <row r="54" spans="1:5" s="154" customFormat="1" ht="16.5" customHeight="1" hidden="1">
      <c r="A54" s="149"/>
      <c r="C54" s="165"/>
      <c r="D54" s="166"/>
      <c r="E54" s="167"/>
    </row>
    <row r="55" spans="2:5" ht="16.5" customHeight="1" hidden="1">
      <c r="B55" s="158"/>
      <c r="C55" s="159" t="s">
        <v>49</v>
      </c>
      <c r="D55" s="160"/>
      <c r="E55" s="161">
        <f>+E37*0.1</f>
        <v>0</v>
      </c>
    </row>
    <row r="56" spans="1:5" s="154" customFormat="1" ht="16.5" customHeight="1" hidden="1">
      <c r="A56" s="149"/>
      <c r="B56" s="168"/>
      <c r="C56" s="168"/>
      <c r="D56" s="166"/>
      <c r="E56" s="167"/>
    </row>
    <row r="57" spans="2:8" ht="16.5" customHeight="1" hidden="1">
      <c r="B57" s="158"/>
      <c r="C57" s="159" t="s">
        <v>50</v>
      </c>
      <c r="D57" s="160"/>
      <c r="E57" s="161">
        <f>+E55+E53</f>
        <v>0</v>
      </c>
      <c r="H57" s="162"/>
    </row>
    <row r="58" ht="12.75" hidden="1"/>
  </sheetData>
  <sheetProtection password="C861" sheet="1" formatColumns="0" formatRows="0" insertColumns="0" insertRows="0" deleteColumns="0" deleteRows="0" selectLockedCells="1"/>
  <mergeCells count="6">
    <mergeCell ref="A8:E8"/>
    <mergeCell ref="A1:E1"/>
    <mergeCell ref="A3:E3"/>
    <mergeCell ref="A5:E5"/>
    <mergeCell ref="A6:E6"/>
    <mergeCell ref="A4:E4"/>
  </mergeCells>
  <printOptions/>
  <pageMargins left="0.75" right="0.75" top="1" bottom="1" header="0.5" footer="0.5"/>
  <pageSetup fitToHeight="1" fitToWidth="1" horizontalDpi="600" verticalDpi="600" orientation="portrait" scale="94" r:id="rId2"/>
  <headerFooter alignWithMargins="0">
    <oddFooter>&amp;LDES-0010-B&amp;CPage &amp;P of  &amp;N&amp;RRevised 05/26/2015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DMJMH+N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TaraporeD</dc:creator>
  <cp:keywords/>
  <dc:description/>
  <cp:lastModifiedBy>Sue Leon</cp:lastModifiedBy>
  <cp:lastPrinted>2015-05-12T20:22:18Z</cp:lastPrinted>
  <dcterms:created xsi:type="dcterms:W3CDTF">2002-05-21T22:19:23Z</dcterms:created>
  <dcterms:modified xsi:type="dcterms:W3CDTF">2015-06-17T17:57:30Z</dcterms:modified>
  <cp:category/>
  <cp:version/>
  <cp:contentType/>
  <cp:contentStatus/>
</cp:coreProperties>
</file>