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1595" activeTab="0"/>
  </bookViews>
  <sheets>
    <sheet name="Cover Sheet" sheetId="1" r:id="rId1"/>
    <sheet name="Criteria" sheetId="2" r:id="rId2"/>
    <sheet name="Project Budget" sheetId="3" state="hidden" r:id="rId3"/>
    <sheet name="Construction Summary" sheetId="4" r:id="rId4"/>
    <sheet name="Detailed Estimate" sheetId="5" r:id="rId5"/>
  </sheets>
  <definedNames>
    <definedName name="_xlnm.Print_Area" localSheetId="3">'Construction Summary'!$A$1:$E$60</definedName>
    <definedName name="_xlnm.Print_Area" localSheetId="1">'Criteria'!$A$11:$D$118</definedName>
    <definedName name="_xlnm.Print_Area" localSheetId="4">'Detailed Estimate'!$A$11:$G$757</definedName>
    <definedName name="_xlnm.Print_Titles" localSheetId="1">'Criteria'!$1:$10</definedName>
    <definedName name="_xlnm.Print_Titles" localSheetId="4">'Detailed Estimate'!$1:$10</definedName>
  </definedNames>
  <calcPr fullCalcOnLoad="1"/>
</workbook>
</file>

<file path=xl/sharedStrings.xml><?xml version="1.0" encoding="utf-8"?>
<sst xmlns="http://schemas.openxmlformats.org/spreadsheetml/2006/main" count="1339" uniqueCount="795">
  <si>
    <t>DESCRIPTION</t>
  </si>
  <si>
    <t>QUANTITY</t>
  </si>
  <si>
    <t>U/M</t>
  </si>
  <si>
    <t>UNIT COST</t>
  </si>
  <si>
    <t>TOTAL COST</t>
  </si>
  <si>
    <t>DIVISION COST</t>
  </si>
  <si>
    <t>DIV.</t>
  </si>
  <si>
    <t>SUMMARY</t>
  </si>
  <si>
    <t>DIVISION</t>
  </si>
  <si>
    <t>Concrete</t>
  </si>
  <si>
    <t>Masonry</t>
  </si>
  <si>
    <t>Metals</t>
  </si>
  <si>
    <t>Wood &amp; Plastics</t>
  </si>
  <si>
    <t>Thermal &amp; Moisture Protection</t>
  </si>
  <si>
    <t>Doors &amp; Windows</t>
  </si>
  <si>
    <t>Finishes</t>
  </si>
  <si>
    <t>Specialties</t>
  </si>
  <si>
    <t>Equipment</t>
  </si>
  <si>
    <t>Furnishings</t>
  </si>
  <si>
    <t>Conveying Systems</t>
  </si>
  <si>
    <t>Electrical</t>
  </si>
  <si>
    <t>Sub Total</t>
  </si>
  <si>
    <t>CONCRETE</t>
  </si>
  <si>
    <t>cy</t>
  </si>
  <si>
    <t>sf</t>
  </si>
  <si>
    <t>ea</t>
  </si>
  <si>
    <t>TOTAL CONCRETE</t>
  </si>
  <si>
    <t>MASONRY</t>
  </si>
  <si>
    <t>TOTAL MASONRY</t>
  </si>
  <si>
    <t>METALS</t>
  </si>
  <si>
    <t>TOTAL METALS</t>
  </si>
  <si>
    <t>WOOD AND PLASTICS</t>
  </si>
  <si>
    <t>TOTAL WOOD AND PLASTICS</t>
  </si>
  <si>
    <t>THERMAL AND MOISTURE PROTECTION</t>
  </si>
  <si>
    <t>TOTAL THERMAL AND MOISTURE PROTECTION</t>
  </si>
  <si>
    <t>DOORS AND WINDOWS</t>
  </si>
  <si>
    <t>TOTAL DOORS AND WINDOWS</t>
  </si>
  <si>
    <t>FINISHES</t>
  </si>
  <si>
    <t>TOTAL FINISHES</t>
  </si>
  <si>
    <t>SPECIALTIES</t>
  </si>
  <si>
    <t>TOTAL SPECIALTIES</t>
  </si>
  <si>
    <t>EQUIPMENT</t>
  </si>
  <si>
    <t>lf</t>
  </si>
  <si>
    <t>ls</t>
  </si>
  <si>
    <t>TOTAL EQUIPMENT</t>
  </si>
  <si>
    <t>FURNISHINGS</t>
  </si>
  <si>
    <t>TOTAL FURNISHINGS</t>
  </si>
  <si>
    <t>SPECIAL CONSTRUCTION</t>
  </si>
  <si>
    <t>TOTAL SPECIAL CONSTRUCTION</t>
  </si>
  <si>
    <t>TOTAL CONVEYING SYSTEMS</t>
  </si>
  <si>
    <t>CONVEYING SYSTEMS</t>
  </si>
  <si>
    <t>MECHANICAL</t>
  </si>
  <si>
    <t>TOTAL MECHANICAL</t>
  </si>
  <si>
    <t>ELECTRICAL</t>
  </si>
  <si>
    <t>TOTAL ELECTRICAL</t>
  </si>
  <si>
    <t>lb</t>
  </si>
  <si>
    <t>PLUMBING</t>
  </si>
  <si>
    <t>ESTIMATE CRITERIA</t>
  </si>
  <si>
    <t>SCOPE</t>
  </si>
  <si>
    <t>DRAWINGS</t>
  </si>
  <si>
    <t>SPECIFICATIONS</t>
  </si>
  <si>
    <t>ESTIMATE FORMAT</t>
  </si>
  <si>
    <t>Unit Cost pricing using CSI format</t>
  </si>
  <si>
    <t>LABOR</t>
  </si>
  <si>
    <t>MATERIAL</t>
  </si>
  <si>
    <t>SALES TAX</t>
  </si>
  <si>
    <t>MARKUPS</t>
  </si>
  <si>
    <t>ESCALATION</t>
  </si>
  <si>
    <t>CONTINGENCY</t>
  </si>
  <si>
    <t>Unit Cost pricing includes labor reflecting 40 hour work week. Overtime work and Weekend work is not included</t>
  </si>
  <si>
    <t>The following General Contractor's markups are used for this estimate. Sub Contractor markups are included in unit cost.</t>
  </si>
  <si>
    <t>LOS ANGELES COMMUNITY COLLEGE DISTRICT</t>
  </si>
  <si>
    <t>Special Construction</t>
  </si>
  <si>
    <t>COST/SF</t>
  </si>
  <si>
    <t>Fire Suppression</t>
  </si>
  <si>
    <t>FIRE SUPPRESSION</t>
  </si>
  <si>
    <t>Plumbing</t>
  </si>
  <si>
    <t>Heating, Ventilation and Air Conditioning</t>
  </si>
  <si>
    <t>Earthwork</t>
  </si>
  <si>
    <t>Exterior Improvements</t>
  </si>
  <si>
    <t>General Conditions (included below)</t>
  </si>
  <si>
    <t>Water Closets</t>
  </si>
  <si>
    <t xml:space="preserve">Urinals </t>
  </si>
  <si>
    <t>Lavatories</t>
  </si>
  <si>
    <t>Emergency Eyewash</t>
  </si>
  <si>
    <t>Drain piping</t>
  </si>
  <si>
    <t>Insulation</t>
  </si>
  <si>
    <t>Electronic Safety and Security</t>
  </si>
  <si>
    <t>Main Service and Distribution</t>
  </si>
  <si>
    <t>Machine and Equipment Power</t>
  </si>
  <si>
    <t>COMMUNICATIONS &amp; AUDIO VISUAL</t>
  </si>
  <si>
    <t>TOTAL COMMUNICATIONS &amp; AUDIO VISUAL</t>
  </si>
  <si>
    <t>Communications &amp; Audio Visual</t>
  </si>
  <si>
    <t>ELECTRONIC SAFETY AND SECURITY</t>
  </si>
  <si>
    <t>EARTHWORK</t>
  </si>
  <si>
    <t>TOTAL EARTHWORK</t>
  </si>
  <si>
    <t>EXTERIOR IMPROVEMENTS</t>
  </si>
  <si>
    <t>Site Utilities</t>
  </si>
  <si>
    <t>SITE UTILITIES</t>
  </si>
  <si>
    <t>TOTAL EXTERIOR IMPROVEMENTS</t>
  </si>
  <si>
    <t>TOTAL SITE UTLITIES</t>
  </si>
  <si>
    <t>Unit cost pricing includes material sales tax of 9.0%.</t>
  </si>
  <si>
    <t xml:space="preserve">Harvesting and milling of trees including storage </t>
  </si>
  <si>
    <t>New Fire Suppression system including testing of complete system</t>
  </si>
  <si>
    <t>Delivering to jobsite</t>
  </si>
  <si>
    <t>EXCLUSIONS</t>
  </si>
  <si>
    <t>ALLOWANCES</t>
  </si>
  <si>
    <t>INCLUSIONS</t>
  </si>
  <si>
    <t>Reinforced Concrete Works</t>
  </si>
  <si>
    <t>Column pads</t>
  </si>
  <si>
    <t>Excavation</t>
  </si>
  <si>
    <t>Backfill and Compact</t>
  </si>
  <si>
    <t>Disposal</t>
  </si>
  <si>
    <t>Concrete - Place &amp; Finish</t>
  </si>
  <si>
    <t>Formwork</t>
  </si>
  <si>
    <t>Reinforcement</t>
  </si>
  <si>
    <t>Spread footings</t>
  </si>
  <si>
    <t>Columns and Pilasters</t>
  </si>
  <si>
    <t>lbs</t>
  </si>
  <si>
    <t>Sandblast finish</t>
  </si>
  <si>
    <t>Lift pit</t>
  </si>
  <si>
    <t>Reinforced concrete walls, 10 - 24" thick</t>
  </si>
  <si>
    <t>Slab on Grade</t>
  </si>
  <si>
    <t>Floating floor system</t>
  </si>
  <si>
    <t>FSN type floor</t>
  </si>
  <si>
    <t>EAFM type floor</t>
  </si>
  <si>
    <t>Staircase on grade, solid</t>
  </si>
  <si>
    <t>Structural stairs</t>
  </si>
  <si>
    <t>Reinforced concrete beams</t>
  </si>
  <si>
    <t>Suspended floors</t>
  </si>
  <si>
    <t>Premium for step seating risers</t>
  </si>
  <si>
    <t>Premium for stepped seating riser</t>
  </si>
  <si>
    <t>Fill on metal deck, Type D, 4 - 1/2" over 3" deck including reinforcement</t>
  </si>
  <si>
    <t>Stair pan fill</t>
  </si>
  <si>
    <t>Miscellaneous concrete items</t>
  </si>
  <si>
    <t>Curbs</t>
  </si>
  <si>
    <t>Concrete topping to amphitheater</t>
  </si>
  <si>
    <t>Form &amp; strip stepped seating risers</t>
  </si>
  <si>
    <t>Concrete cover, 1 1/2" seating</t>
  </si>
  <si>
    <t>Upstand wall, 8" thk at seating areas</t>
  </si>
  <si>
    <t>Slabs, 8" thk, over Styrofoam</t>
  </si>
  <si>
    <t>Intermediate steps, 5' @ seating</t>
  </si>
  <si>
    <t>Form detailing</t>
  </si>
  <si>
    <t>Concrete finishes</t>
  </si>
  <si>
    <t>Board formed finish</t>
  </si>
  <si>
    <t>Structural Steelworks</t>
  </si>
  <si>
    <t>Vertical structure</t>
  </si>
  <si>
    <t>WF columns</t>
  </si>
  <si>
    <t>tn</t>
  </si>
  <si>
    <t>HSS columns</t>
  </si>
  <si>
    <t>HSS hangers</t>
  </si>
  <si>
    <t>Miscellaneous, plates</t>
  </si>
  <si>
    <t>HSS post</t>
  </si>
  <si>
    <t>Suspended floor and roof structure</t>
  </si>
  <si>
    <t>WF beams</t>
  </si>
  <si>
    <t>Special connections</t>
  </si>
  <si>
    <t>Moment connection</t>
  </si>
  <si>
    <t>Brace beam connection</t>
  </si>
  <si>
    <t>Drag strut connection</t>
  </si>
  <si>
    <t>Horizontal structure</t>
  </si>
  <si>
    <t>Channels</t>
  </si>
  <si>
    <t>Miscellaneous channels</t>
  </si>
  <si>
    <t>Angles</t>
  </si>
  <si>
    <t>Structural Tee</t>
  </si>
  <si>
    <t>HSS</t>
  </si>
  <si>
    <t>Metal deck</t>
  </si>
  <si>
    <t>Type D-1</t>
  </si>
  <si>
    <t>Type D-2</t>
  </si>
  <si>
    <t>Floor grating</t>
  </si>
  <si>
    <t>Grid Iron</t>
  </si>
  <si>
    <t>Premium for operable hatch</t>
  </si>
  <si>
    <t>Miscellaneous metals</t>
  </si>
  <si>
    <t>Unitstrut equipment rack</t>
  </si>
  <si>
    <t>Theatre tension grid</t>
  </si>
  <si>
    <t>Slab edge plate</t>
  </si>
  <si>
    <t>Theatre infrastructure</t>
  </si>
  <si>
    <t>Metal guardrails</t>
  </si>
  <si>
    <t>Fireproofing</t>
  </si>
  <si>
    <t>Spray applied fire proofing</t>
  </si>
  <si>
    <t>Intumescent paint</t>
  </si>
  <si>
    <t>Metal stairs pan stair</t>
  </si>
  <si>
    <t>Restroom countertops</t>
  </si>
  <si>
    <t>Solid surface countertop - restroom</t>
  </si>
  <si>
    <t>Casework</t>
  </si>
  <si>
    <t>Base unit</t>
  </si>
  <si>
    <t>Wall cabinet</t>
  </si>
  <si>
    <t>Countertop</t>
  </si>
  <si>
    <t>Full height cabinet, 7'</t>
  </si>
  <si>
    <t>Full height cabinet, 12'-4" high</t>
  </si>
  <si>
    <t>Open cubby</t>
  </si>
  <si>
    <t>Open shelving, 1' wide</t>
  </si>
  <si>
    <t>Make-up station</t>
  </si>
  <si>
    <t>Concession stand</t>
  </si>
  <si>
    <t>Roofing and Waterproofing</t>
  </si>
  <si>
    <t>PVC membrane roofing including protection board 6" rigid insulation</t>
  </si>
  <si>
    <t>PVC membrane @ parapet roof walls</t>
  </si>
  <si>
    <t>Tapered rigid insulation/cricket</t>
  </si>
  <si>
    <t>Roof walkway mat</t>
  </si>
  <si>
    <t>Roof scuppers/flashing</t>
  </si>
  <si>
    <t>Aluminum parapet cap</t>
  </si>
  <si>
    <t>Corten parapet cap</t>
  </si>
  <si>
    <t>Corten parapet cap, 2' wide</t>
  </si>
  <si>
    <t>Corten parapet cap, 3.5' wide</t>
  </si>
  <si>
    <t>Rooftop smoke hatch (9 x 5)</t>
  </si>
  <si>
    <t>22 Ga corten steel standing seam roof, sloped wall &amp; soffit</t>
  </si>
  <si>
    <t>6" z clips at corten roof</t>
  </si>
  <si>
    <t>6" rigid insulation at corten roof</t>
  </si>
  <si>
    <t>5/8" fire treated plywood at corten roof</t>
  </si>
  <si>
    <t>Waterproof membrane @ corten roof</t>
  </si>
  <si>
    <t>Waterproof membrane @ exterior wall panels</t>
  </si>
  <si>
    <t>Roof accessories</t>
  </si>
  <si>
    <t>Formed corten gutters</t>
  </si>
  <si>
    <t>Gutters</t>
  </si>
  <si>
    <t>Downspout</t>
  </si>
  <si>
    <t>Flashing @ mechanical pads</t>
  </si>
  <si>
    <t>Roof crossover ladders</t>
  </si>
  <si>
    <t>Caged roof access ladders</t>
  </si>
  <si>
    <t>vlf</t>
  </si>
  <si>
    <t>8" seismic joint cover</t>
  </si>
  <si>
    <t>Sound batt insulation at internal wall</t>
  </si>
  <si>
    <t>6" batt insulation at exterior wall &amp; soffits</t>
  </si>
  <si>
    <t>4" polyiso insulation at exterior wall panels</t>
  </si>
  <si>
    <t>Pre-fabricated Cladding Panels</t>
  </si>
  <si>
    <t>Metal panel cladding</t>
  </si>
  <si>
    <t>Metal panel soffit</t>
  </si>
  <si>
    <t>Trespa panel system over concrete wall</t>
  </si>
  <si>
    <t>Trespa panel system over stud wall</t>
  </si>
  <si>
    <t>Trespa panel system attached to roof screens</t>
  </si>
  <si>
    <t>Metal panel 3 corrugated metal at mech screen</t>
  </si>
  <si>
    <t>Metal panel corrugated metal at loading dock</t>
  </si>
  <si>
    <t>Interior and Exterior Doors</t>
  </si>
  <si>
    <t>Hollow metal doors including frames and hardware</t>
  </si>
  <si>
    <t>Single leaf</t>
  </si>
  <si>
    <t>Double leaf</t>
  </si>
  <si>
    <t>pr</t>
  </si>
  <si>
    <t>Double leaf, unequal leaf</t>
  </si>
  <si>
    <t>Premium for louvers</t>
  </si>
  <si>
    <t>Premium for vision panels</t>
  </si>
  <si>
    <t>Stile and Rail Wood Doors</t>
  </si>
  <si>
    <t>Custom hardwood doors, single leaf</t>
  </si>
  <si>
    <t>Custom hardwood doors, double leaf</t>
  </si>
  <si>
    <t>Wood doors including frames and hardware</t>
  </si>
  <si>
    <t>Double leaf, full glass panel</t>
  </si>
  <si>
    <t>Premium for fire rating</t>
  </si>
  <si>
    <t>Premium for acoustic insulation</t>
  </si>
  <si>
    <t>Aluminum framed glass doors</t>
  </si>
  <si>
    <t>Miscellaneous doors &amp; gates</t>
  </si>
  <si>
    <t>Chain link gate</t>
  </si>
  <si>
    <t>Metal panels gates, 3 panels</t>
  </si>
  <si>
    <t>Overhead coiling doors</t>
  </si>
  <si>
    <t xml:space="preserve"> 6.48' wide</t>
  </si>
  <si>
    <t>10 x 15'</t>
  </si>
  <si>
    <t>Metal gates, double leaf</t>
  </si>
  <si>
    <t>Sliding acoustic panel</t>
  </si>
  <si>
    <t>Solid core wood door, sliding</t>
  </si>
  <si>
    <t>Solid core wood access door</t>
  </si>
  <si>
    <t>Smoke doors at Elevators</t>
  </si>
  <si>
    <t>Rooflights</t>
  </si>
  <si>
    <t>Skylights</t>
  </si>
  <si>
    <t>Windows and Curtain walls</t>
  </si>
  <si>
    <t>Interior windows and borrowed lights</t>
  </si>
  <si>
    <t>Interior windows</t>
  </si>
  <si>
    <t>Bullet resistant glazed transaction window</t>
  </si>
  <si>
    <t>Exterior windows</t>
  </si>
  <si>
    <t>1" Insulating glass in aluminum frames</t>
  </si>
  <si>
    <t>Translucent glass infill panels in aluminum frames</t>
  </si>
  <si>
    <t>Partition, framing and cores</t>
  </si>
  <si>
    <t>Metal studs</t>
  </si>
  <si>
    <t>Furring</t>
  </si>
  <si>
    <t>Shaft wall</t>
  </si>
  <si>
    <t>Partition surfacing</t>
  </si>
  <si>
    <t>Gypsum board lining, painted</t>
  </si>
  <si>
    <t>Gypsum board underlayment</t>
  </si>
  <si>
    <t>Shaft liner</t>
  </si>
  <si>
    <t>Interior wall finishes</t>
  </si>
  <si>
    <t>Ceramic wall tiles on backer board</t>
  </si>
  <si>
    <t>Fabric wrapped acoustic wall</t>
  </si>
  <si>
    <t>Fabric wrapped acoustic wall, high impact</t>
  </si>
  <si>
    <t>Duct liner</t>
  </si>
  <si>
    <t>Fabric wrapped reflective panels</t>
  </si>
  <si>
    <t>Wood panels</t>
  </si>
  <si>
    <t>Metal panels, corten @ lobby</t>
  </si>
  <si>
    <t>Masonite wainscot @ corridors</t>
  </si>
  <si>
    <t>FRP wall panels @ kitchen</t>
  </si>
  <si>
    <t>1/2" Aluminum shielding @ Electrical rooms</t>
  </si>
  <si>
    <t>Sandblasted concrete walls @ Orch</t>
  </si>
  <si>
    <t>Trespa Panels @ inter walls</t>
  </si>
  <si>
    <t>Floor finishes</t>
  </si>
  <si>
    <t>Carpet tile</t>
  </si>
  <si>
    <t>Static dissipating carpet</t>
  </si>
  <si>
    <t>Broadloom carpet</t>
  </si>
  <si>
    <t>Marmoleum tile</t>
  </si>
  <si>
    <t>Sealed concrete</t>
  </si>
  <si>
    <t>No finish</t>
  </si>
  <si>
    <t>Stained sealed concrete</t>
  </si>
  <si>
    <t>Mechanical room coating</t>
  </si>
  <si>
    <t>Ground and polished with clear sealer</t>
  </si>
  <si>
    <t>Ceramic floor tile</t>
  </si>
  <si>
    <t>Marble threshold @ wet areas</t>
  </si>
  <si>
    <t>Quarry tile</t>
  </si>
  <si>
    <t>Wood flooring, Oak strip on 3/4" sleepers</t>
  </si>
  <si>
    <t>Wood flooring, 1/4"  double tempered painted masonite over 2 layers lapped T &amp; G plywood</t>
  </si>
  <si>
    <t>Premium for pad</t>
  </si>
  <si>
    <t>Linoleum</t>
  </si>
  <si>
    <t>Hardwood base</t>
  </si>
  <si>
    <t>Walk of mat</t>
  </si>
  <si>
    <t>Ceiling</t>
  </si>
  <si>
    <t>ACT</t>
  </si>
  <si>
    <t>ACT, washable</t>
  </si>
  <si>
    <t>ACP2-2";  7/8" hat channel &amp; 2" duct liner to bottom of decking</t>
  </si>
  <si>
    <t>ACP2-4"; 7/8" hat channel &amp;&amp; 4" duct liner to bottom of decking</t>
  </si>
  <si>
    <t>VICI; Vib isolated fire treated suspended plywood ceiling including 6" batt insulation, painted</t>
  </si>
  <si>
    <t>VIC2; Vib isolated suspended gypsum board ceiling, 2 layers including 6" batt insulation, painted</t>
  </si>
  <si>
    <t>S1C2; Suspended gypsum board ceiling, 2 layers including 6" batt insulation, painted</t>
  </si>
  <si>
    <t>S1C2-PLY1; 3/4" Fire treated plywood with 2 layers gypsum board to metal decking, painted</t>
  </si>
  <si>
    <t>S1C2-ACP2-4"; Suspended gypsum board ceiling with 4" duct liner and 6" batt insulation, painted</t>
  </si>
  <si>
    <t>V1C1-ACP2; 4" duct liner attached to V1C1</t>
  </si>
  <si>
    <t>V1C1 &amp; ACP3-2" suspended ceiling with 2" acoustical panels to V1C1</t>
  </si>
  <si>
    <t>V1C2-ACP1-2" 2" Acoustical panels attached V1C2</t>
  </si>
  <si>
    <t>V1C2+ACP1B; 2" fiberglass / 2" medium density fiberglass attached to V1C2</t>
  </si>
  <si>
    <t>Bulkhead</t>
  </si>
  <si>
    <t>Gypsum board ceiling, painted</t>
  </si>
  <si>
    <t>Gypsum board ceiling, 2 layers gypsum board, painted</t>
  </si>
  <si>
    <t>Shaft liner to 6" framing with 2 layer gypsum board</t>
  </si>
  <si>
    <t>Shaft liner to 6" framing with 3 layer gypsum board</t>
  </si>
  <si>
    <t>Duct liner to soffit</t>
  </si>
  <si>
    <t>Wood ceiling - to Screening theater</t>
  </si>
  <si>
    <t>Site harvested wood panel ceiling@ Bottom of Aud. catwalk</t>
  </si>
  <si>
    <t>Suspended reflective wood/acoustic panels @ Auditorium</t>
  </si>
  <si>
    <t>Exterior</t>
  </si>
  <si>
    <t>Metal studs, 6" @ walls and soffits</t>
  </si>
  <si>
    <t>Furring to exterior walls</t>
  </si>
  <si>
    <t>5/8" gypsum board sheathing at Trespa panels over stud walls</t>
  </si>
  <si>
    <t>Reflective wood/acoustical panels</t>
  </si>
  <si>
    <t>Painting</t>
  </si>
  <si>
    <t>Metal Doors</t>
  </si>
  <si>
    <t>lvs</t>
  </si>
  <si>
    <t>Seal &amp; Stain Wood Doors</t>
  </si>
  <si>
    <t>Door Frame - Single</t>
  </si>
  <si>
    <t>Door Frame - Double</t>
  </si>
  <si>
    <t>Paint Walls &amp; Ceilings</t>
  </si>
  <si>
    <t>included in unit pricing</t>
  </si>
  <si>
    <t>Protective guards, barriers and bumpers</t>
  </si>
  <si>
    <t>Wall protection</t>
  </si>
  <si>
    <t>Corner guards</t>
  </si>
  <si>
    <t>Toilet compartments and accessories</t>
  </si>
  <si>
    <t>Prefabricated toilet partition - ADA</t>
  </si>
  <si>
    <t>Prefabricated toilet partition - Std</t>
  </si>
  <si>
    <t>Urinal screen</t>
  </si>
  <si>
    <t>Toilet accessories</t>
  </si>
  <si>
    <t>Shelving and millwork</t>
  </si>
  <si>
    <t>Fixed ADA bench</t>
  </si>
  <si>
    <t>Closet shelf and pole</t>
  </si>
  <si>
    <t>Illuminated trophy case</t>
  </si>
  <si>
    <t>Amenities and convenience items</t>
  </si>
  <si>
    <t>Folding and demountable partition</t>
  </si>
  <si>
    <t>Fire extinguisher cabinet</t>
  </si>
  <si>
    <t>Metal lockers</t>
  </si>
  <si>
    <t>Wood lockers</t>
  </si>
  <si>
    <t>Wall mount and utility shelf w/ mop broom holder</t>
  </si>
  <si>
    <t>Knox box recessed in metal panel</t>
  </si>
  <si>
    <t>Privacy curtains</t>
  </si>
  <si>
    <t>Presentation/display boards, insignia and graphics</t>
  </si>
  <si>
    <t>Whiteboard</t>
  </si>
  <si>
    <t>Signage</t>
  </si>
  <si>
    <t>Fall protection</t>
  </si>
  <si>
    <t>Tie off anchor, vertical post</t>
  </si>
  <si>
    <t>Tie off anchor, weld to mechanical screen</t>
  </si>
  <si>
    <t>Loading dock</t>
  </si>
  <si>
    <t>Dock level</t>
  </si>
  <si>
    <t>LS</t>
  </si>
  <si>
    <t>Dock pads</t>
  </si>
  <si>
    <t>Kitchen equipment</t>
  </si>
  <si>
    <t>Projection screens, recessed, electric</t>
  </si>
  <si>
    <t>78" x 139"</t>
  </si>
  <si>
    <t>65" x 116"</t>
  </si>
  <si>
    <t>54" x 96"</t>
  </si>
  <si>
    <t>52" x 92"</t>
  </si>
  <si>
    <t>Perforated front projection screen, 80" x 142.5"</t>
  </si>
  <si>
    <t>Cyclorama, Procyc Super EA or similar, 875 SF including paint to surfaces and Pro Matte 111 flooring</t>
  </si>
  <si>
    <t>Theatre equipment</t>
  </si>
  <si>
    <t>Rigging</t>
  </si>
  <si>
    <t>Variable acoustics</t>
  </si>
  <si>
    <t>Orchestra lift</t>
  </si>
  <si>
    <t>Production lighting control</t>
  </si>
  <si>
    <t>A/V system</t>
  </si>
  <si>
    <t>Fixed theatre seating</t>
  </si>
  <si>
    <t>see Section 12</t>
  </si>
  <si>
    <t>Horshoe theatre</t>
  </si>
  <si>
    <t>Lighting and control</t>
  </si>
  <si>
    <t>Lab theatre</t>
  </si>
  <si>
    <t>Lighting</t>
  </si>
  <si>
    <t>A/V systems</t>
  </si>
  <si>
    <t>Rehearsal</t>
  </si>
  <si>
    <t>Screening Theatre</t>
  </si>
  <si>
    <t>AV systems</t>
  </si>
  <si>
    <t>Production Group II - included in FF&amp;E budget</t>
  </si>
  <si>
    <t>Orchestra shell</t>
  </si>
  <si>
    <t>included</t>
  </si>
  <si>
    <t>Stage draperies</t>
  </si>
  <si>
    <t>Production lighting fixtures</t>
  </si>
  <si>
    <t>Loose seating</t>
  </si>
  <si>
    <t>Orchestra risers</t>
  </si>
  <si>
    <t>Choir risers</t>
  </si>
  <si>
    <t>Horshoe Studio</t>
  </si>
  <si>
    <t xml:space="preserve">  - Seating and platforms</t>
  </si>
  <si>
    <t xml:space="preserve">  - Loose seating</t>
  </si>
  <si>
    <t xml:space="preserve">  - Draperies</t>
  </si>
  <si>
    <t xml:space="preserve">  - Lighting fixtures</t>
  </si>
  <si>
    <t xml:space="preserve">  - Seating platforms</t>
  </si>
  <si>
    <t>Screening room; lighting fixtures</t>
  </si>
  <si>
    <t>Building wide Portable AV equipment</t>
  </si>
  <si>
    <t>Digital Film studio; Lighting Control</t>
  </si>
  <si>
    <t>Photography Studio: Light Power Distribution</t>
  </si>
  <si>
    <t>Light control and vision equipment</t>
  </si>
  <si>
    <t>Mecoshade</t>
  </si>
  <si>
    <t>Fixed table arm seating at smart lecture theatre</t>
  </si>
  <si>
    <t>Hydraulic elevators</t>
  </si>
  <si>
    <t>Hydraulic elevator, 3 stops</t>
  </si>
  <si>
    <t>Passenger elevator, 3 stops</t>
  </si>
  <si>
    <t>Passenger elevator, 2 stops</t>
  </si>
  <si>
    <t>Limited use/Limited action elevator, 2 stops</t>
  </si>
  <si>
    <t>Screening theatre 2 stops</t>
  </si>
  <si>
    <t>Theatre 2 stops</t>
  </si>
  <si>
    <t>Wheelchair lifts including power</t>
  </si>
  <si>
    <t>Plumbing Fixtures and connection piping</t>
  </si>
  <si>
    <t>Kitchen sink</t>
  </si>
  <si>
    <t>Laundry sink</t>
  </si>
  <si>
    <t>Stainless steel sink, single compartment</t>
  </si>
  <si>
    <t>Stainless steel sink, double compartment</t>
  </si>
  <si>
    <t>Garbage disposer</t>
  </si>
  <si>
    <t>Service Sink</t>
  </si>
  <si>
    <t>Shower</t>
  </si>
  <si>
    <t>Dual height drinking Fountains</t>
  </si>
  <si>
    <t>Plumbing Equipment</t>
  </si>
  <si>
    <t>Grease interceptor, 1000 gal with sampling box</t>
  </si>
  <si>
    <t>Solid interceptor</t>
  </si>
  <si>
    <t>Backwater valve w/ access pit</t>
  </si>
  <si>
    <t>Gas water heater, 500 MBH input</t>
  </si>
  <si>
    <t>Hot water storage tank</t>
  </si>
  <si>
    <t>Expansion tank</t>
  </si>
  <si>
    <t>Hot water circulation pump, 8 gpm</t>
  </si>
  <si>
    <t>Sump pump, w/ exposion proof motor, duplex 1 hp</t>
  </si>
  <si>
    <t>Sewage ejector pump, duplex 1 hp</t>
  </si>
  <si>
    <t>Air compressor, 120 gal tank, 35 SCFM 10hp</t>
  </si>
  <si>
    <t>Sanitary waste, vent and domestic water service</t>
  </si>
  <si>
    <t>Floor drains and sinks, including trap primer and connection pipework</t>
  </si>
  <si>
    <t>Hose bibs, including connection pipework</t>
  </si>
  <si>
    <t>Waste and vent pipework, fittings, &lt; = 6"</t>
  </si>
  <si>
    <t>Domestic water service pipework, fittings</t>
  </si>
  <si>
    <t>Cold water, &lt; = 3"</t>
  </si>
  <si>
    <t>Hot water, &lt; = 2"</t>
  </si>
  <si>
    <t>Valves and specialties</t>
  </si>
  <si>
    <t>Insulation to hot water</t>
  </si>
  <si>
    <t>Backflow preventer, &lt; = 2"</t>
  </si>
  <si>
    <t>Pressure reducing valve station, &lt; = 3"</t>
  </si>
  <si>
    <t>Industrial service pipework, fittings</t>
  </si>
  <si>
    <t>Industrial cold water, &lt;= 2"</t>
  </si>
  <si>
    <t>Compressed air piping, &lt;= 3"</t>
  </si>
  <si>
    <t>Air stations</t>
  </si>
  <si>
    <t>Kitchen service and connections</t>
  </si>
  <si>
    <t>Grease waste</t>
  </si>
  <si>
    <t>Warming kitchen rough-in, allow</t>
  </si>
  <si>
    <t>Storm Drainage System</t>
  </si>
  <si>
    <t>Roof and overflow drains, &lt; = 6"</t>
  </si>
  <si>
    <t>Roof receptors, 2"</t>
  </si>
  <si>
    <t>Area drains, &lt; = 3"</t>
  </si>
  <si>
    <t>Storm drain piping &lt;= 8"</t>
  </si>
  <si>
    <t>SSD piping, perforated, 4" with bedding backfill</t>
  </si>
  <si>
    <t>Testing and Sterilization</t>
  </si>
  <si>
    <t xml:space="preserve">Testing and sterilization </t>
  </si>
  <si>
    <t>hrs</t>
  </si>
  <si>
    <t>Miscellaneous Plumbing</t>
  </si>
  <si>
    <t>Allow for seismic joints</t>
  </si>
  <si>
    <t>Connection site utilities</t>
  </si>
  <si>
    <t>Air handling equipment and unit ventilation</t>
  </si>
  <si>
    <t>Air Handler, Energy Labs, with Indirect evaporative cooler</t>
  </si>
  <si>
    <t>AHU-1, 10 12,500 CFM</t>
  </si>
  <si>
    <t>AHU-2, 5,400 CFM</t>
  </si>
  <si>
    <t>AHU-3, 7,000 CFM</t>
  </si>
  <si>
    <t>AHU-6, No EIC, 10,130 CFM</t>
  </si>
  <si>
    <t>AHU-7, 8 23,000 CFM</t>
  </si>
  <si>
    <t>AHU-9, 11 14,000 CFM</t>
  </si>
  <si>
    <t>Fan coil unit</t>
  </si>
  <si>
    <t>500 CFM</t>
  </si>
  <si>
    <t>501 - 1,000 CFM</t>
  </si>
  <si>
    <t>1001 - 2000 CFM</t>
  </si>
  <si>
    <t>2000 - 3000 CFM</t>
  </si>
  <si>
    <t>Air Cooled Condensers</t>
  </si>
  <si>
    <t>Upto 10 Tons</t>
  </si>
  <si>
    <t>12 - 16Tons</t>
  </si>
  <si>
    <t>FCU-30, 355 CFM</t>
  </si>
  <si>
    <t>Duct silencer</t>
  </si>
  <si>
    <t>cfm</t>
  </si>
  <si>
    <t>Exhaust Fans, roof</t>
  </si>
  <si>
    <t>500 cfm</t>
  </si>
  <si>
    <t>1100 to 1500 cfm</t>
  </si>
  <si>
    <t>2680 cfm</t>
  </si>
  <si>
    <t>3600 cfm</t>
  </si>
  <si>
    <t>In-Line</t>
  </si>
  <si>
    <t>1000 CFM</t>
  </si>
  <si>
    <t>2000 CFM</t>
  </si>
  <si>
    <t>General utility fans</t>
  </si>
  <si>
    <t>Dust Collector fans, 1450 CFM</t>
  </si>
  <si>
    <t>Ceiling fans</t>
  </si>
  <si>
    <t>Make-up evaporative cooler, 1200 cfm</t>
  </si>
  <si>
    <t>Humidifier, 6#/HR</t>
  </si>
  <si>
    <t>Terminal unit with reheat coils</t>
  </si>
  <si>
    <t>Terminal w/o coils</t>
  </si>
  <si>
    <t>Air distribution, return and exhaust ductwork</t>
  </si>
  <si>
    <t>Galvanized duct ( at 1.2 lbs/sf)</t>
  </si>
  <si>
    <t>Duct lining / insulation</t>
  </si>
  <si>
    <t>Allow for acoustical lagging and box in box w/ construction in media/ digital/production/smart lecture rooms</t>
  </si>
  <si>
    <t>Volumn Dampers/accessories</t>
  </si>
  <si>
    <t>Fire/Smoke Dampers/accessories</t>
  </si>
  <si>
    <t>Roof duct supports</t>
  </si>
  <si>
    <t>Dust collection system</t>
  </si>
  <si>
    <t>Diffusers, registers and grilles</t>
  </si>
  <si>
    <t>Plenum pressurization outlets</t>
  </si>
  <si>
    <t>Air outlets/ supply</t>
  </si>
  <si>
    <t xml:space="preserve">  Large</t>
  </si>
  <si>
    <t>Return/exhaust grilles</t>
  </si>
  <si>
    <t>Large</t>
  </si>
  <si>
    <t>Very large</t>
  </si>
  <si>
    <t>Plaque diffusers</t>
  </si>
  <si>
    <t>Linear diffusers</t>
  </si>
  <si>
    <t>Swirl diffuser</t>
  </si>
  <si>
    <t>Piping, fittings, valves and insulation</t>
  </si>
  <si>
    <t>CHWS/R, 6" - 4"</t>
  </si>
  <si>
    <t>CHWS/R &lt;= 3"</t>
  </si>
  <si>
    <t>HHWS/R, &lt;= 3"</t>
  </si>
  <si>
    <t>RVL/RLL</t>
  </si>
  <si>
    <t>Reheat coil connections</t>
  </si>
  <si>
    <t>FCU/ACU connections</t>
  </si>
  <si>
    <t>Connect Hydronics to Air Handlers</t>
  </si>
  <si>
    <t>Connect to Site CHWS/R, 6"</t>
  </si>
  <si>
    <t>Connect to site HHWS/R, 3"</t>
  </si>
  <si>
    <t>Allow for submetering, CHW</t>
  </si>
  <si>
    <t>Allow for sub metering, HHW</t>
  </si>
  <si>
    <t>Test and Balance</t>
  </si>
  <si>
    <t>Balance Air and Hydronics</t>
  </si>
  <si>
    <t>Test and Warrant Equipment</t>
  </si>
  <si>
    <t>Controls and instrumentation</t>
  </si>
  <si>
    <t>Controls, DDC</t>
  </si>
  <si>
    <t>Miscellaneous HVAC</t>
  </si>
  <si>
    <t>Copper condensate</t>
  </si>
  <si>
    <t>Floor sink</t>
  </si>
  <si>
    <t>Chemical treatment for IAC</t>
  </si>
  <si>
    <t>Seismic expansion loops, 4"</t>
  </si>
  <si>
    <t>Seismic expansion loops, 1 1/2"</t>
  </si>
  <si>
    <t>Main switchboard, 480V</t>
  </si>
  <si>
    <t>am</t>
  </si>
  <si>
    <t>Distribution board, 480V</t>
  </si>
  <si>
    <t>Transformers, 480-208/120 V</t>
  </si>
  <si>
    <t>kva</t>
  </si>
  <si>
    <t>Transient voltage surge suppressor</t>
  </si>
  <si>
    <t>Distribution board, 120V</t>
  </si>
  <si>
    <t>Feeder conduit and cable</t>
  </si>
  <si>
    <t>Emergency Power</t>
  </si>
  <si>
    <t>Lighting inverter with branch circuit breakers and feeders</t>
  </si>
  <si>
    <t>Elevator power connections</t>
  </si>
  <si>
    <t>Orchestra lift power connections</t>
  </si>
  <si>
    <t>Air handler unit power connections</t>
  </si>
  <si>
    <t>IEC, AC-1, FCU, CU, EF, GEF, DC-1, PV-1, SF-1, MUA-1, H-1 &amp; SFPB power connections</t>
  </si>
  <si>
    <t>FSD's connections</t>
  </si>
  <si>
    <t>VAV's connections</t>
  </si>
  <si>
    <t>Miscellaneous connections- including specialty, security, fire alarm, BMS and telephone/data equipment power</t>
  </si>
  <si>
    <t>User convenience power</t>
  </si>
  <si>
    <t>Panelboard breakers, 120V circuits</t>
  </si>
  <si>
    <t>Feeder conduit and cables</t>
  </si>
  <si>
    <t>Convenience power including receptacles, floor boxes, GFI, including conduit and cable</t>
  </si>
  <si>
    <t>Panelboard breakers, 277V circuits</t>
  </si>
  <si>
    <t xml:space="preserve">Type F1 to SG1 and exit light fixtures, including conduit and cable </t>
  </si>
  <si>
    <t xml:space="preserve">Specialty type F1 to FP light fixtures, including conduit and cable </t>
  </si>
  <si>
    <t>Switches, including conduit and cable</t>
  </si>
  <si>
    <t>Occupancy sensors, including conduit and cable</t>
  </si>
  <si>
    <t>Low voltage switches, multi-button, including conduit and cable</t>
  </si>
  <si>
    <t xml:space="preserve">Lighting control panels, dimming panels, including conduit and cable </t>
  </si>
  <si>
    <t>Production lighting (OFOI)</t>
  </si>
  <si>
    <t>Power feeder conduit and cables for production lighting</t>
  </si>
  <si>
    <t>Light and power specialties</t>
  </si>
  <si>
    <t>Grounding</t>
  </si>
  <si>
    <t>Company switch, 200 A</t>
  </si>
  <si>
    <t>Company switch, 400 A</t>
  </si>
  <si>
    <t>Feeder conduit and cables to company switches</t>
  </si>
  <si>
    <t>Feeder conduit and cables to dimmer racks</t>
  </si>
  <si>
    <t>Telephone/data systems</t>
  </si>
  <si>
    <t>Basket tray, 12"</t>
  </si>
  <si>
    <t>Ladder tray, 18"</t>
  </si>
  <si>
    <t>BDF/IDF room rough-ins, including backboards, grounding, equipment racks, wire management</t>
  </si>
  <si>
    <t>Telephone/data outlets, including conduit only</t>
  </si>
  <si>
    <t>Telephone/data outlets, including cable only</t>
  </si>
  <si>
    <t>Copper/fiber "backbone" cabling - Backbone connectivity between BDF Room  and IDF Room</t>
  </si>
  <si>
    <t>Audio visual (conduit and cabling only)</t>
  </si>
  <si>
    <t>Audio visual equipment and devices - conduit only</t>
  </si>
  <si>
    <t>Audio visual equipment and devices - cabling only</t>
  </si>
  <si>
    <t>Active AV equipment such as switchers, patch bays, encoders, combiners, DSP/S, amplifiers, pre-amps, displays, monitors, tuners, media players, etc.- install only (see Section 11 for equipment cost)</t>
  </si>
  <si>
    <t>Fire Alarm System</t>
  </si>
  <si>
    <t>Fire Alarm including Main Control Panel, Remote power supply, Terminal cabinets, Monitoring and Relay modules, control relays</t>
  </si>
  <si>
    <t>Fire alarm devices, including conduit and cabling</t>
  </si>
  <si>
    <t>Security System</t>
  </si>
  <si>
    <t>Security access control and alarm</t>
  </si>
  <si>
    <t>Access control panel/power supply</t>
  </si>
  <si>
    <t>Card readers</t>
  </si>
  <si>
    <t>Electric lock with integrated REX</t>
  </si>
  <si>
    <t>Request to exit devices</t>
  </si>
  <si>
    <t>Motion detector</t>
  </si>
  <si>
    <t>Security camera surveillance</t>
  </si>
  <si>
    <t>Security work station, NVR server/NVR, network switch, power supplies</t>
  </si>
  <si>
    <t>CCTV dome camera, fixed</t>
  </si>
  <si>
    <t>CCTV dome camera, PTZ</t>
  </si>
  <si>
    <t>Earthworks</t>
  </si>
  <si>
    <t>Overexcavation, 3' deep and stockpile</t>
  </si>
  <si>
    <t>Basement excavation</t>
  </si>
  <si>
    <t>Sloped back excavation</t>
  </si>
  <si>
    <t>Disposal offsite</t>
  </si>
  <si>
    <t>Backfill</t>
  </si>
  <si>
    <t>Scarify and recompact excavated subgrade</t>
  </si>
  <si>
    <t>Waterproofing to basement walls and elevator pits</t>
  </si>
  <si>
    <t>Perforated drainlines to perimeter</t>
  </si>
  <si>
    <t>Drain rock @ walls below grade</t>
  </si>
  <si>
    <t>Elevator Pits</t>
  </si>
  <si>
    <t>SF</t>
  </si>
  <si>
    <t>TOTAL BUDGET TO ARCHITECT FOR DESIGN</t>
  </si>
  <si>
    <t>TOTAL CONSTRUCTION BUDGET FOR CONTRACTOR - (N.T.E)</t>
  </si>
  <si>
    <t>PROJECT ESTIMATE WORKSHEET</t>
  </si>
  <si>
    <t>Project Name:</t>
  </si>
  <si>
    <t>School Name:</t>
  </si>
  <si>
    <t>Project No:</t>
  </si>
  <si>
    <t>Address:</t>
  </si>
  <si>
    <t>Status:</t>
  </si>
  <si>
    <t>Renovation:</t>
  </si>
  <si>
    <t>Fund Source:</t>
  </si>
  <si>
    <t>Project Budget</t>
  </si>
  <si>
    <t>New:</t>
  </si>
  <si>
    <t>Prop A</t>
  </si>
  <si>
    <t>Prop AA</t>
  </si>
  <si>
    <t>Bond Est. Constr. Budget:</t>
  </si>
  <si>
    <t>State</t>
  </si>
  <si>
    <t>Measure J</t>
  </si>
  <si>
    <t>PM Name:</t>
  </si>
  <si>
    <t>Creation Date:</t>
  </si>
  <si>
    <t>BUDGET ITEMS</t>
  </si>
  <si>
    <t>%</t>
  </si>
  <si>
    <t>NOTES</t>
  </si>
  <si>
    <t>A.</t>
  </si>
  <si>
    <t>Construction Hard Cost</t>
  </si>
  <si>
    <t>A.1</t>
  </si>
  <si>
    <t xml:space="preserve">Construction Cost - Ref. Detail Cost Estimate </t>
  </si>
  <si>
    <t>Enter the constructoin Estimate in Cell E9</t>
  </si>
  <si>
    <t>A.2</t>
  </si>
  <si>
    <t>Partnering</t>
  </si>
  <si>
    <t>Allowance in estimate ($75,000 divided across TLS, WT2, SMA, SC)</t>
  </si>
  <si>
    <t>Base Const. Cost:</t>
  </si>
  <si>
    <t>A.4</t>
  </si>
  <si>
    <t>Construction Contingency</t>
  </si>
  <si>
    <t>on Base Const. Cost:</t>
  </si>
  <si>
    <t>5% - 15% depends upon complexity. (eg. Parking lot, new const &amp; Renovation) Enter % in highlighted cell</t>
  </si>
  <si>
    <t>A.5</t>
  </si>
  <si>
    <t>Contingency for Owner Initiated CO</t>
  </si>
  <si>
    <t>Use 2%</t>
  </si>
  <si>
    <t>Total Const. Hard Cost:</t>
  </si>
  <si>
    <t>A.6</t>
  </si>
  <si>
    <t>Commissioning</t>
  </si>
  <si>
    <t>on Const. Hard Cost</t>
  </si>
  <si>
    <t>Upto 1%</t>
  </si>
  <si>
    <t>Total Construction Bucket Budget :</t>
  </si>
  <si>
    <t>B.</t>
  </si>
  <si>
    <t>Design Cost</t>
  </si>
  <si>
    <t>B.1</t>
  </si>
  <si>
    <t xml:space="preserve">Programming Architect </t>
  </si>
  <si>
    <t>on Base Const. Cost</t>
  </si>
  <si>
    <t>0.5% - 6% depends upon complexity. Enter % in highlighted cell</t>
  </si>
  <si>
    <t>B.2</t>
  </si>
  <si>
    <t>AOR - Architect &amp; Engineer Design Fee</t>
  </si>
  <si>
    <t>6.25% - 11% depends upon complexity (See Design Fee Guide). Enter % in highlighted cell</t>
  </si>
  <si>
    <t>B.3</t>
  </si>
  <si>
    <t>Design Fee Contingency</t>
  </si>
  <si>
    <t>on  Design Fee</t>
  </si>
  <si>
    <t>5% - 10% depends upon complexity. Enter % in highlighted cell</t>
  </si>
  <si>
    <t>B.4</t>
  </si>
  <si>
    <t xml:space="preserve">Design Assist </t>
  </si>
  <si>
    <t>1% - 3% depends upon complexity. Enter % in highlighted cell</t>
  </si>
  <si>
    <t>B.5</t>
  </si>
  <si>
    <t>Sepciality Consultant</t>
  </si>
  <si>
    <t xml:space="preserve">0.1% - 4% depends on requirements (Hazmat, Survey, Geotech, Estimating etc)  </t>
  </si>
  <si>
    <t>Total Design Budget:</t>
  </si>
  <si>
    <t>C.</t>
  </si>
  <si>
    <t>Other Soft Costs</t>
  </si>
  <si>
    <t>C.1.</t>
  </si>
  <si>
    <t>Project Management</t>
  </si>
  <si>
    <t>on Total Budget</t>
  </si>
  <si>
    <t>Use 6%</t>
  </si>
  <si>
    <t>C.2</t>
  </si>
  <si>
    <t>Program Management</t>
  </si>
  <si>
    <t>N/A</t>
  </si>
  <si>
    <t>C.3</t>
  </si>
  <si>
    <t>Furniture, Fixture &amp; Equipmenet FF&amp;E</t>
  </si>
  <si>
    <t>2% - 9% depends on Requirements. Enter % in highlighted cell</t>
  </si>
  <si>
    <t>C.4</t>
  </si>
  <si>
    <t>Move Managers</t>
  </si>
  <si>
    <t>2% - 4% depends upon complexity. Enter % in highlighted cell</t>
  </si>
  <si>
    <t>C.5</t>
  </si>
  <si>
    <t>Assest Management</t>
  </si>
  <si>
    <t>C.6</t>
  </si>
  <si>
    <t>Testing &amp; Inspection</t>
  </si>
  <si>
    <t>Use 4%</t>
  </si>
  <si>
    <t>C.7</t>
  </si>
  <si>
    <t>OCIP</t>
  </si>
  <si>
    <t>Use 1%</t>
  </si>
  <si>
    <t>C.8</t>
  </si>
  <si>
    <t>Permits &amp; DSA Fee</t>
  </si>
  <si>
    <t>0.5% - 3% of Constuction Hard Cost. Enter % in highlighted cell</t>
  </si>
  <si>
    <t>C.9</t>
  </si>
  <si>
    <t>Legal/Audit Consulting Fees</t>
  </si>
  <si>
    <t>Additional Risk/Contingency. Enter % in highlight cell</t>
  </si>
  <si>
    <t>C.10</t>
  </si>
  <si>
    <t>Master Planning/EIR</t>
  </si>
  <si>
    <t>1% - 2% depends upon complexity. Enter % in highlighted cell</t>
  </si>
  <si>
    <t>Other Soft Costs Budget:</t>
  </si>
  <si>
    <t>Estimated Budget</t>
  </si>
  <si>
    <t xml:space="preserve">Remarks: </t>
  </si>
  <si>
    <t>Mapping to Uii Standard Cost Buckets</t>
  </si>
  <si>
    <t>Construction</t>
  </si>
  <si>
    <t xml:space="preserve">  Construction Hard Cost + Commissioning</t>
  </si>
  <si>
    <t>Construction Contingency incl. Owner Contingency</t>
  </si>
  <si>
    <t>Design</t>
  </si>
  <si>
    <t xml:space="preserve">   AOR Design Fee + Design Assist + Permit &amp; DSA Fee</t>
  </si>
  <si>
    <t>Design Contingency</t>
  </si>
  <si>
    <t>Furniture, Fixtures &amp; Equipment</t>
  </si>
  <si>
    <t>Inspection and Testing</t>
  </si>
  <si>
    <t>Speciality Consulting</t>
  </si>
  <si>
    <t>Pre-Design/Programming</t>
  </si>
  <si>
    <t xml:space="preserve">   Pre-programming Architect + Master Planning / EIR</t>
  </si>
  <si>
    <t>Legal / Audit</t>
  </si>
  <si>
    <t>Asset Management</t>
  </si>
  <si>
    <t>Total Estimate:</t>
  </si>
  <si>
    <t>Summary</t>
  </si>
  <si>
    <t>Construction Cost</t>
  </si>
  <si>
    <t>Soft Costs</t>
  </si>
  <si>
    <t>Excluding PMO</t>
  </si>
  <si>
    <t>5% - 15%</t>
  </si>
  <si>
    <t>1% - 3%</t>
  </si>
  <si>
    <t>6% - 15%</t>
  </si>
  <si>
    <t>5% - 10%</t>
  </si>
  <si>
    <t>on Design Fee</t>
  </si>
  <si>
    <t xml:space="preserve">Pre-Const. - LLB Design Assist </t>
  </si>
  <si>
    <t>0.5% - 4%</t>
  </si>
  <si>
    <t>of Project Budget</t>
  </si>
  <si>
    <t>2% - 9%</t>
  </si>
  <si>
    <t>2% - 4%</t>
  </si>
  <si>
    <t>0.5% - 3%</t>
  </si>
  <si>
    <t>Legal/Audit</t>
  </si>
  <si>
    <t>Add'l Risk - Assign as Needed</t>
  </si>
  <si>
    <t>1% - 2%</t>
  </si>
  <si>
    <t>Los Angeles Harbor College</t>
  </si>
  <si>
    <t>TARGETED CONSTRUCTION COST</t>
  </si>
  <si>
    <t>Existing Conditions</t>
  </si>
  <si>
    <t>EXISTING CONDITIONS</t>
  </si>
  <si>
    <t>TOTAL EXISTING CONDITIONS</t>
  </si>
  <si>
    <t>Demolition of existing structures</t>
  </si>
  <si>
    <t>Hazardous Material Abatement</t>
  </si>
  <si>
    <t>Removal of existing utilities</t>
  </si>
  <si>
    <t>Input Building SF below</t>
  </si>
  <si>
    <t>XXXXX Building</t>
  </si>
  <si>
    <t>Owner carried Design Contingency of xx% for Architect</t>
  </si>
  <si>
    <t>DEPARTMENT OF FACILITIES PLANNING AND DEVELOPMENT</t>
  </si>
  <si>
    <t>SUSTAINABLE BUILDNG PROGRAM</t>
  </si>
  <si>
    <t>SELECT COLLEGE</t>
  </si>
  <si>
    <t>Prepared by:</t>
  </si>
  <si>
    <t xml:space="preserve">Dated: </t>
  </si>
  <si>
    <t>EAST LOS ANGELES COLLEGE</t>
  </si>
  <si>
    <t>LOS ANGELES CITY COLLEGE</t>
  </si>
  <si>
    <t>LOS ANGELES HARBOR COLLEGE</t>
  </si>
  <si>
    <t>LOS ANGELES MISSION COLLEGE</t>
  </si>
  <si>
    <t>LOS ANGELES PIERCE COLLEGE</t>
  </si>
  <si>
    <t>LOS ANGELES SOUTHWEST COLLEGE</t>
  </si>
  <si>
    <t>LOS ANGELES TRADE COLLEGE</t>
  </si>
  <si>
    <t>LOS ANGELES VALLEY COLLEGE</t>
  </si>
  <si>
    <t>WEST LOS ANGELES COLLEGE</t>
  </si>
  <si>
    <t>Federal Funding Requirements (if applicable) at</t>
  </si>
  <si>
    <t>Premium for LLB Contractors (if applicable) at</t>
  </si>
  <si>
    <t xml:space="preserve">General Conditions &amp; Requirements at </t>
  </si>
  <si>
    <t>Contractor's Overhead and Profit at</t>
  </si>
  <si>
    <t xml:space="preserve">Bonds and Insurance at </t>
  </si>
  <si>
    <t xml:space="preserve">Escalation to mid point of Construction at x.x% / year for  x months </t>
  </si>
  <si>
    <t>Gross Receipt Tax at</t>
  </si>
  <si>
    <t xml:space="preserve"> </t>
  </si>
  <si>
    <t>100% CD - Pre DSA</t>
  </si>
  <si>
    <t>100% CD - DSA Approved</t>
  </si>
  <si>
    <t>100% CONSTRUCTION DOCUMENT COST ESTIMATE</t>
  </si>
  <si>
    <t>Material prices as calculated in unit cost are based on __________</t>
  </si>
  <si>
    <t>General Conditions and General Requirements at ___________</t>
  </si>
  <si>
    <t>Contractor's Overhead and Profit at ___________</t>
  </si>
  <si>
    <t>Insurance and Bonds at ___________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</si>
</sst>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#,##0.00000"/>
    <numFmt numFmtId="170" formatCode="#,##0.0000"/>
    <numFmt numFmtId="171" formatCode="&quot;$&quot;#,##0.00"/>
    <numFmt numFmtId="172" formatCode="0.000%"/>
  </numFmts>
  <fonts count="72">
    <font>
      <sz val="10"/>
      <name val="Times New Roman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Times New Roman"/>
      <family val="1"/>
    </font>
    <font>
      <b/>
      <u val="single"/>
      <sz val="10"/>
      <name val="Arial Narrow"/>
      <family val="2"/>
    </font>
    <font>
      <b/>
      <sz val="18"/>
      <name val="Arial Narrow"/>
      <family val="2"/>
    </font>
    <font>
      <b/>
      <sz val="16"/>
      <name val="Arial Narrow"/>
      <family val="2"/>
    </font>
    <font>
      <i/>
      <sz val="10"/>
      <name val="Arial Narrow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9"/>
      <color indexed="55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FF"/>
      <name val="Arial"/>
      <family val="2"/>
    </font>
    <font>
      <sz val="9"/>
      <color rgb="FF0000FF"/>
      <name val="Arial"/>
      <family val="2"/>
    </font>
    <font>
      <sz val="9"/>
      <color theme="0" tint="-0.24997000396251678"/>
      <name val="Arial"/>
      <family val="2"/>
    </font>
    <font>
      <sz val="9"/>
      <color theme="0" tint="-0.3499799966812134"/>
      <name val="Arial"/>
      <family val="2"/>
    </font>
    <font>
      <b/>
      <sz val="12"/>
      <color rgb="FF0000FF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4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double"/>
    </border>
    <border>
      <left/>
      <right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Alignment="1">
      <alignment/>
    </xf>
    <xf numFmtId="165" fontId="2" fillId="0" borderId="0" xfId="44" applyNumberFormat="1" applyFont="1" applyAlignment="1">
      <alignment/>
    </xf>
    <xf numFmtId="0" fontId="2" fillId="0" borderId="0" xfId="0" applyFont="1" applyAlignment="1">
      <alignment horizontal="left" indent="1"/>
    </xf>
    <xf numFmtId="0" fontId="2" fillId="7" borderId="0" xfId="0" applyFont="1" applyFill="1" applyAlignment="1">
      <alignment/>
    </xf>
    <xf numFmtId="0" fontId="2" fillId="0" borderId="0" xfId="0" applyFont="1" applyFill="1" applyAlignment="1">
      <alignment/>
    </xf>
    <xf numFmtId="165" fontId="9" fillId="0" borderId="0" xfId="44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65" fontId="12" fillId="0" borderId="0" xfId="44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63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68" fontId="12" fillId="0" borderId="10" xfId="0" applyNumberFormat="1" applyFont="1" applyBorder="1" applyAlignment="1">
      <alignment horizontal="center" vertical="center"/>
    </xf>
    <xf numFmtId="44" fontId="12" fillId="0" borderId="10" xfId="44" applyFont="1" applyBorder="1" applyAlignment="1">
      <alignment horizontal="left" vertical="center"/>
    </xf>
    <xf numFmtId="168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44" fontId="12" fillId="0" borderId="11" xfId="44" applyFont="1" applyBorder="1" applyAlignment="1">
      <alignment horizontal="left" vertical="center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horizontal="left" vertical="center" indent="2"/>
    </xf>
    <xf numFmtId="44" fontId="12" fillId="0" borderId="0" xfId="44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 indent="1"/>
    </xf>
    <xf numFmtId="168" fontId="12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4" fontId="13" fillId="0" borderId="0" xfId="44" applyFont="1" applyBorder="1" applyAlignment="1">
      <alignment horizontal="center" vertical="center"/>
    </xf>
    <xf numFmtId="44" fontId="12" fillId="0" borderId="0" xfId="44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7" fontId="12" fillId="0" borderId="0" xfId="44" applyNumberFormat="1" applyFont="1" applyBorder="1" applyAlignment="1">
      <alignment horizontal="left" vertical="center" indent="1"/>
    </xf>
    <xf numFmtId="49" fontId="12" fillId="0" borderId="13" xfId="0" applyNumberFormat="1" applyFont="1" applyBorder="1" applyAlignment="1" applyProtection="1">
      <alignment horizontal="left" vertical="center" indent="1"/>
      <protection locked="0"/>
    </xf>
    <xf numFmtId="42" fontId="12" fillId="33" borderId="13" xfId="44" applyNumberFormat="1" applyFont="1" applyFill="1" applyBorder="1" applyAlignment="1">
      <alignment vertical="center"/>
    </xf>
    <xf numFmtId="165" fontId="12" fillId="0" borderId="0" xfId="44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165" fontId="12" fillId="34" borderId="0" xfId="44" applyNumberFormat="1" applyFont="1" applyFill="1" applyBorder="1" applyAlignment="1">
      <alignment vertical="center"/>
    </xf>
    <xf numFmtId="49" fontId="12" fillId="0" borderId="0" xfId="0" applyNumberFormat="1" applyFont="1" applyBorder="1" applyAlignment="1" applyProtection="1">
      <alignment horizontal="left" vertical="center" indent="1"/>
      <protection locked="0"/>
    </xf>
    <xf numFmtId="165" fontId="12" fillId="0" borderId="0" xfId="0" applyNumberFormat="1" applyFont="1" applyAlignment="1">
      <alignment vertical="center"/>
    </xf>
    <xf numFmtId="0" fontId="12" fillId="0" borderId="14" xfId="0" applyFont="1" applyBorder="1" applyAlignment="1">
      <alignment horizontal="left" vertical="center"/>
    </xf>
    <xf numFmtId="14" fontId="12" fillId="0" borderId="14" xfId="0" applyNumberFormat="1" applyFont="1" applyBorder="1" applyAlignment="1">
      <alignment horizontal="center" vertical="center"/>
    </xf>
    <xf numFmtId="44" fontId="12" fillId="0" borderId="0" xfId="44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4" fontId="11" fillId="0" borderId="14" xfId="44" applyFont="1" applyBorder="1" applyAlignment="1">
      <alignment horizontal="center" vertical="center"/>
    </xf>
    <xf numFmtId="0" fontId="14" fillId="35" borderId="11" xfId="0" applyFont="1" applyFill="1" applyBorder="1" applyAlignment="1">
      <alignment horizontal="left" vertical="center"/>
    </xf>
    <xf numFmtId="0" fontId="14" fillId="35" borderId="15" xfId="0" applyFont="1" applyFill="1" applyBorder="1" applyAlignment="1">
      <alignment horizontal="left" vertical="center"/>
    </xf>
    <xf numFmtId="0" fontId="15" fillId="35" borderId="11" xfId="0" applyFont="1" applyFill="1" applyBorder="1" applyAlignment="1" quotePrefix="1">
      <alignment horizontal="center" vertical="center"/>
    </xf>
    <xf numFmtId="0" fontId="15" fillId="35" borderId="11" xfId="0" applyFont="1" applyFill="1" applyBorder="1" applyAlignment="1">
      <alignment horizontal="left" vertical="center"/>
    </xf>
    <xf numFmtId="165" fontId="14" fillId="35" borderId="11" xfId="44" applyNumberFormat="1" applyFont="1" applyFill="1" applyBorder="1" applyAlignment="1">
      <alignment horizontal="center" vertical="center" wrapText="1"/>
    </xf>
    <xf numFmtId="44" fontId="14" fillId="35" borderId="11" xfId="44" applyFont="1" applyFill="1" applyBorder="1" applyAlignment="1">
      <alignment horizontal="center" vertical="center" wrapText="1"/>
    </xf>
    <xf numFmtId="165" fontId="14" fillId="35" borderId="16" xfId="44" applyNumberFormat="1" applyFont="1" applyFill="1" applyBorder="1" applyAlignment="1" quotePrefix="1">
      <alignment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18" xfId="0" applyFont="1" applyFill="1" applyBorder="1" applyAlignment="1" quotePrefix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6" fontId="12" fillId="0" borderId="17" xfId="0" applyNumberFormat="1" applyFont="1" applyBorder="1" applyAlignment="1">
      <alignment horizontal="right" vertical="center"/>
    </xf>
    <xf numFmtId="10" fontId="12" fillId="0" borderId="17" xfId="0" applyNumberFormat="1" applyFont="1" applyFill="1" applyBorder="1" applyAlignment="1">
      <alignment horizontal="center" vertical="center" wrapText="1"/>
    </xf>
    <xf numFmtId="3" fontId="12" fillId="0" borderId="18" xfId="44" applyNumberFormat="1" applyFont="1" applyFill="1" applyBorder="1" applyAlignment="1">
      <alignment vertical="center"/>
    </xf>
    <xf numFmtId="3" fontId="12" fillId="0" borderId="17" xfId="44" applyNumberFormat="1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0" xfId="0" applyFont="1" applyFill="1" applyBorder="1" applyAlignment="1" quotePrefix="1">
      <alignment horizontal="left" vertical="center"/>
    </xf>
    <xf numFmtId="0" fontId="6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6" fontId="12" fillId="0" borderId="0" xfId="0" applyNumberFormat="1" applyFont="1" applyBorder="1" applyAlignment="1">
      <alignment horizontal="right" vertical="center"/>
    </xf>
    <xf numFmtId="6" fontId="12" fillId="0" borderId="0" xfId="0" applyNumberFormat="1" applyFont="1" applyFill="1" applyBorder="1" applyAlignment="1">
      <alignment horizontal="right" vertical="center"/>
    </xf>
    <xf numFmtId="10" fontId="12" fillId="0" borderId="0" xfId="0" applyNumberFormat="1" applyFont="1" applyFill="1" applyBorder="1" applyAlignment="1">
      <alignment horizontal="left" vertical="center"/>
    </xf>
    <xf numFmtId="3" fontId="12" fillId="0" borderId="0" xfId="44" applyNumberFormat="1" applyFont="1" applyFill="1" applyBorder="1" applyAlignment="1">
      <alignment horizontal="left" vertical="center"/>
    </xf>
    <xf numFmtId="3" fontId="12" fillId="0" borderId="0" xfId="44" applyNumberFormat="1" applyFont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right" vertical="center"/>
    </xf>
    <xf numFmtId="6" fontId="12" fillId="0" borderId="18" xfId="0" applyNumberFormat="1" applyFont="1" applyBorder="1" applyAlignment="1">
      <alignment horizontal="right" vertical="center"/>
    </xf>
    <xf numFmtId="6" fontId="12" fillId="0" borderId="18" xfId="0" applyNumberFormat="1" applyFont="1" applyFill="1" applyBorder="1" applyAlignment="1">
      <alignment horizontal="right" vertical="center"/>
    </xf>
    <xf numFmtId="9" fontId="12" fillId="0" borderId="0" xfId="0" applyNumberFormat="1" applyFont="1" applyFill="1" applyBorder="1" applyAlignment="1">
      <alignment horizontal="center" vertical="center"/>
    </xf>
    <xf numFmtId="6" fontId="12" fillId="0" borderId="0" xfId="0" applyNumberFormat="1" applyFont="1" applyBorder="1" applyAlignment="1">
      <alignment horizontal="left" vertical="center"/>
    </xf>
    <xf numFmtId="10" fontId="12" fillId="0" borderId="0" xfId="0" applyNumberFormat="1" applyFont="1" applyFill="1" applyBorder="1" applyAlignment="1" quotePrefix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9" fontId="64" fillId="0" borderId="0" xfId="0" applyNumberFormat="1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left" vertical="center"/>
    </xf>
    <xf numFmtId="6" fontId="64" fillId="0" borderId="18" xfId="0" applyNumberFormat="1" applyFont="1" applyFill="1" applyBorder="1" applyAlignment="1">
      <alignment horizontal="right" vertical="center"/>
    </xf>
    <xf numFmtId="0" fontId="64" fillId="0" borderId="18" xfId="0" applyFont="1" applyFill="1" applyBorder="1" applyAlignment="1">
      <alignment horizontal="right" vertical="center"/>
    </xf>
    <xf numFmtId="168" fontId="12" fillId="0" borderId="0" xfId="0" applyNumberFormat="1" applyFont="1" applyFill="1" applyBorder="1" applyAlignment="1">
      <alignment horizontal="center" vertical="center"/>
    </xf>
    <xf numFmtId="0" fontId="63" fillId="0" borderId="18" xfId="0" applyFont="1" applyFill="1" applyBorder="1" applyAlignment="1">
      <alignment horizontal="right" vertical="center"/>
    </xf>
    <xf numFmtId="169" fontId="12" fillId="0" borderId="0" xfId="44" applyNumberFormat="1" applyFont="1" applyFill="1" applyBorder="1" applyAlignment="1">
      <alignment horizontal="left" vertical="center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Fill="1" applyBorder="1" applyAlignment="1" quotePrefix="1">
      <alignment horizontal="left" vertical="center"/>
    </xf>
    <xf numFmtId="10" fontId="12" fillId="0" borderId="0" xfId="0" applyNumberFormat="1" applyFont="1" applyFill="1" applyBorder="1" applyAlignment="1">
      <alignment horizontal="center" vertical="center"/>
    </xf>
    <xf numFmtId="170" fontId="12" fillId="0" borderId="0" xfId="44" applyNumberFormat="1" applyFont="1" applyFill="1" applyBorder="1" applyAlignment="1">
      <alignment horizontal="left" vertical="center"/>
    </xf>
    <xf numFmtId="6" fontId="12" fillId="0" borderId="0" xfId="0" applyNumberFormat="1" applyFont="1" applyFill="1" applyBorder="1" applyAlignment="1">
      <alignment horizontal="center" vertical="center"/>
    </xf>
    <xf numFmtId="6" fontId="12" fillId="0" borderId="0" xfId="0" applyNumberFormat="1" applyFont="1" applyBorder="1" applyAlignment="1">
      <alignment horizontal="center" vertical="center"/>
    </xf>
    <xf numFmtId="8" fontId="12" fillId="0" borderId="0" xfId="0" applyNumberFormat="1" applyFont="1" applyFill="1" applyBorder="1" applyAlignment="1">
      <alignment horizontal="right" vertical="center"/>
    </xf>
    <xf numFmtId="168" fontId="12" fillId="0" borderId="0" xfId="0" applyNumberFormat="1" applyFont="1" applyFill="1" applyBorder="1" applyAlignment="1">
      <alignment horizontal="left" vertical="center"/>
    </xf>
    <xf numFmtId="6" fontId="64" fillId="0" borderId="18" xfId="0" applyNumberFormat="1" applyFont="1" applyBorder="1" applyAlignment="1">
      <alignment horizontal="right" vertical="center"/>
    </xf>
    <xf numFmtId="0" fontId="65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left" vertical="center"/>
    </xf>
    <xf numFmtId="9" fontId="65" fillId="0" borderId="0" xfId="0" applyNumberFormat="1" applyFont="1" applyFill="1" applyBorder="1" applyAlignment="1">
      <alignment horizontal="center" vertical="center"/>
    </xf>
    <xf numFmtId="6" fontId="66" fillId="0" borderId="0" xfId="0" applyNumberFormat="1" applyFont="1" applyFill="1" applyBorder="1" applyAlignment="1">
      <alignment horizontal="center" vertical="center"/>
    </xf>
    <xf numFmtId="6" fontId="12" fillId="0" borderId="0" xfId="0" applyNumberFormat="1" applyFont="1" applyFill="1" applyBorder="1" applyAlignment="1">
      <alignment horizontal="left" vertical="center"/>
    </xf>
    <xf numFmtId="9" fontId="12" fillId="0" borderId="0" xfId="57" applyFont="1" applyAlignment="1">
      <alignment vertical="center"/>
    </xf>
    <xf numFmtId="0" fontId="12" fillId="0" borderId="0" xfId="0" applyFont="1" applyFill="1" applyBorder="1" applyAlignment="1">
      <alignment vertical="center"/>
    </xf>
    <xf numFmtId="6" fontId="12" fillId="0" borderId="0" xfId="0" applyNumberFormat="1" applyFont="1" applyFill="1" applyBorder="1" applyAlignment="1">
      <alignment horizontal="right" vertical="center" wrapText="1"/>
    </xf>
    <xf numFmtId="3" fontId="12" fillId="0" borderId="0" xfId="44" applyNumberFormat="1" applyFont="1" applyFill="1" applyBorder="1" applyAlignment="1" applyProtection="1">
      <alignment horizontal="left" vertical="center"/>
      <protection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36" borderId="11" xfId="0" applyFont="1" applyFill="1" applyBorder="1" applyAlignment="1">
      <alignment vertical="center"/>
    </xf>
    <xf numFmtId="168" fontId="12" fillId="36" borderId="11" xfId="0" applyNumberFormat="1" applyFont="1" applyFill="1" applyBorder="1" applyAlignment="1">
      <alignment horizontal="center" vertical="center"/>
    </xf>
    <xf numFmtId="0" fontId="67" fillId="36" borderId="11" xfId="0" applyFont="1" applyFill="1" applyBorder="1" applyAlignment="1">
      <alignment vertical="center"/>
    </xf>
    <xf numFmtId="6" fontId="67" fillId="36" borderId="11" xfId="0" applyNumberFormat="1" applyFont="1" applyFill="1" applyBorder="1" applyAlignment="1">
      <alignment vertical="center"/>
    </xf>
    <xf numFmtId="168" fontId="11" fillId="36" borderId="11" xfId="0" applyNumberFormat="1" applyFont="1" applyFill="1" applyBorder="1" applyAlignment="1">
      <alignment horizontal="center" vertical="center"/>
    </xf>
    <xf numFmtId="0" fontId="12" fillId="36" borderId="11" xfId="0" applyFont="1" applyFill="1" applyBorder="1" applyAlignment="1">
      <alignment horizontal="center" vertical="center"/>
    </xf>
    <xf numFmtId="3" fontId="11" fillId="36" borderId="11" xfId="44" applyNumberFormat="1" applyFont="1" applyFill="1" applyBorder="1" applyAlignment="1">
      <alignment vertical="center"/>
    </xf>
    <xf numFmtId="0" fontId="12" fillId="36" borderId="20" xfId="0" applyFont="1" applyFill="1" applyBorder="1" applyAlignment="1">
      <alignment vertical="center"/>
    </xf>
    <xf numFmtId="44" fontId="12" fillId="0" borderId="0" xfId="44" applyFont="1" applyBorder="1" applyAlignment="1">
      <alignment horizontal="center" vertical="center"/>
    </xf>
    <xf numFmtId="168" fontId="12" fillId="0" borderId="0" xfId="0" applyNumberFormat="1" applyFont="1" applyAlignment="1">
      <alignment horizontal="center" vertical="center"/>
    </xf>
    <xf numFmtId="0" fontId="12" fillId="0" borderId="13" xfId="0" applyFont="1" applyBorder="1" applyAlignment="1">
      <alignment vertical="center"/>
    </xf>
    <xf numFmtId="168" fontId="12" fillId="0" borderId="13" xfId="0" applyNumberFormat="1" applyFont="1" applyBorder="1" applyAlignment="1">
      <alignment horizontal="center" vertical="center"/>
    </xf>
    <xf numFmtId="168" fontId="12" fillId="0" borderId="12" xfId="0" applyNumberFormat="1" applyFont="1" applyBorder="1" applyAlignment="1">
      <alignment horizontal="center" vertical="center"/>
    </xf>
    <xf numFmtId="168" fontId="11" fillId="0" borderId="0" xfId="0" applyNumberFormat="1" applyFont="1" applyBorder="1" applyAlignment="1">
      <alignment vertical="center"/>
    </xf>
    <xf numFmtId="171" fontId="12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68" fillId="0" borderId="0" xfId="0" applyFont="1" applyBorder="1" applyAlignment="1">
      <alignment horizontal="left" vertical="center"/>
    </xf>
    <xf numFmtId="171" fontId="9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68" fontId="9" fillId="0" borderId="0" xfId="0" applyNumberFormat="1" applyFont="1" applyBorder="1" applyAlignment="1">
      <alignment horizontal="center" vertical="center"/>
    </xf>
    <xf numFmtId="6" fontId="9" fillId="0" borderId="0" xfId="0" applyNumberFormat="1" applyFont="1" applyBorder="1" applyAlignment="1">
      <alignment horizontal="right" vertical="center"/>
    </xf>
    <xf numFmtId="168" fontId="9" fillId="0" borderId="0" xfId="0" applyNumberFormat="1" applyFont="1" applyBorder="1" applyAlignment="1">
      <alignment horizontal="left" vertical="center"/>
    </xf>
    <xf numFmtId="44" fontId="9" fillId="0" borderId="0" xfId="44" applyFont="1" applyBorder="1" applyAlignment="1">
      <alignment horizontal="center" vertical="center"/>
    </xf>
    <xf numFmtId="0" fontId="9" fillId="0" borderId="0" xfId="0" applyNumberFormat="1" applyFont="1" applyBorder="1" applyAlignment="1" quotePrefix="1">
      <alignment horizontal="center"/>
    </xf>
    <xf numFmtId="0" fontId="9" fillId="0" borderId="18" xfId="0" applyFont="1" applyFill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70" fillId="0" borderId="18" xfId="0" applyFont="1" applyBorder="1" applyAlignment="1">
      <alignment horizontal="right" vertical="center"/>
    </xf>
    <xf numFmtId="6" fontId="70" fillId="0" borderId="18" xfId="0" applyNumberFormat="1" applyFont="1" applyBorder="1" applyAlignment="1">
      <alignment horizontal="right" vertical="center"/>
    </xf>
    <xf numFmtId="168" fontId="9" fillId="0" borderId="18" xfId="0" applyNumberFormat="1" applyFont="1" applyBorder="1" applyAlignment="1">
      <alignment horizontal="left" vertical="center"/>
    </xf>
    <xf numFmtId="168" fontId="9" fillId="0" borderId="18" xfId="0" applyNumberFormat="1" applyFont="1" applyBorder="1" applyAlignment="1">
      <alignment horizontal="center" vertical="center"/>
    </xf>
    <xf numFmtId="168" fontId="9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left" vertical="center"/>
    </xf>
    <xf numFmtId="44" fontId="9" fillId="0" borderId="0" xfId="44" applyFont="1" applyAlignment="1">
      <alignment horizontal="center" vertical="center"/>
    </xf>
    <xf numFmtId="0" fontId="9" fillId="0" borderId="13" xfId="0" applyFont="1" applyBorder="1" applyAlignment="1">
      <alignment vertical="center"/>
    </xf>
    <xf numFmtId="168" fontId="9" fillId="0" borderId="13" xfId="0" applyNumberFormat="1" applyFont="1" applyBorder="1" applyAlignment="1">
      <alignment horizontal="center" vertical="center"/>
    </xf>
    <xf numFmtId="6" fontId="9" fillId="0" borderId="13" xfId="0" applyNumberFormat="1" applyFont="1" applyBorder="1" applyAlignment="1">
      <alignment horizontal="right" vertical="center"/>
    </xf>
    <xf numFmtId="168" fontId="9" fillId="0" borderId="13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9" fontId="9" fillId="0" borderId="0" xfId="57" applyFont="1" applyAlignment="1" quotePrefix="1">
      <alignment horizontal="center" vertical="center"/>
    </xf>
    <xf numFmtId="9" fontId="9" fillId="0" borderId="0" xfId="57" applyFont="1" applyAlignment="1">
      <alignment horizontal="center" vertical="center"/>
    </xf>
    <xf numFmtId="9" fontId="9" fillId="0" borderId="0" xfId="57" applyFont="1" applyAlignment="1">
      <alignment horizontal="right" vertical="center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/>
      <protection locked="0"/>
    </xf>
    <xf numFmtId="10" fontId="2" fillId="0" borderId="0" xfId="57" applyNumberFormat="1" applyFont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44" fontId="2" fillId="0" borderId="0" xfId="44" applyFont="1" applyAlignment="1" applyProtection="1">
      <alignment/>
      <protection locked="0"/>
    </xf>
    <xf numFmtId="165" fontId="2" fillId="0" borderId="0" xfId="44" applyNumberFormat="1" applyFont="1" applyAlignment="1" applyProtection="1">
      <alignment/>
      <protection locked="0"/>
    </xf>
    <xf numFmtId="0" fontId="2" fillId="0" borderId="13" xfId="0" applyFont="1" applyBorder="1" applyAlignment="1" applyProtection="1">
      <alignment horizontal="center"/>
      <protection locked="0"/>
    </xf>
    <xf numFmtId="165" fontId="2" fillId="0" borderId="13" xfId="44" applyNumberFormat="1" applyFont="1" applyBorder="1" applyAlignment="1" applyProtection="1">
      <alignment/>
      <protection locked="0"/>
    </xf>
    <xf numFmtId="0" fontId="1" fillId="32" borderId="0" xfId="0" applyFont="1" applyFill="1" applyAlignment="1" applyProtection="1">
      <alignment vertical="center"/>
      <protection locked="0"/>
    </xf>
    <xf numFmtId="0" fontId="1" fillId="32" borderId="0" xfId="0" applyFont="1" applyFill="1" applyAlignment="1" applyProtection="1">
      <alignment horizontal="right" vertical="center"/>
      <protection locked="0"/>
    </xf>
    <xf numFmtId="44" fontId="1" fillId="32" borderId="0" xfId="44" applyFont="1" applyFill="1" applyAlignment="1" applyProtection="1">
      <alignment vertical="center"/>
      <protection locked="0"/>
    </xf>
    <xf numFmtId="165" fontId="1" fillId="32" borderId="0" xfId="44" applyNumberFormat="1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165" fontId="1" fillId="0" borderId="0" xfId="44" applyNumberFormat="1" applyFont="1" applyAlignment="1" applyProtection="1">
      <alignment/>
      <protection locked="0"/>
    </xf>
    <xf numFmtId="0" fontId="2" fillId="32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1" fillId="32" borderId="12" xfId="0" applyFont="1" applyFill="1" applyBorder="1" applyAlignment="1" applyProtection="1">
      <alignment horizontal="center" vertical="center"/>
      <protection/>
    </xf>
    <xf numFmtId="44" fontId="2" fillId="0" borderId="0" xfId="44" applyFont="1" applyAlignment="1" applyProtection="1">
      <alignment/>
      <protection/>
    </xf>
    <xf numFmtId="165" fontId="2" fillId="0" borderId="0" xfId="44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right"/>
      <protection locked="0"/>
    </xf>
    <xf numFmtId="44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167" fontId="2" fillId="0" borderId="0" xfId="42" applyNumberFormat="1" applyFont="1" applyAlignment="1" applyProtection="1">
      <alignment/>
      <protection locked="0"/>
    </xf>
    <xf numFmtId="0" fontId="1" fillId="4" borderId="0" xfId="0" applyFont="1" applyFill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right"/>
      <protection locked="0"/>
    </xf>
    <xf numFmtId="0" fontId="2" fillId="4" borderId="0" xfId="0" applyFont="1" applyFill="1" applyAlignment="1" applyProtection="1">
      <alignment/>
      <protection locked="0"/>
    </xf>
    <xf numFmtId="44" fontId="1" fillId="4" borderId="0" xfId="44" applyFont="1" applyFill="1" applyAlignment="1" applyProtection="1">
      <alignment/>
      <protection locked="0"/>
    </xf>
    <xf numFmtId="44" fontId="1" fillId="0" borderId="0" xfId="44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left" wrapText="1" indent="1"/>
      <protection locked="0"/>
    </xf>
    <xf numFmtId="0" fontId="1" fillId="0" borderId="0" xfId="0" applyFont="1" applyAlignment="1" applyProtection="1">
      <alignment horizontal="left" wrapText="1" indent="2"/>
      <protection locked="0"/>
    </xf>
    <xf numFmtId="0" fontId="2" fillId="0" borderId="0" xfId="0" applyFont="1" applyAlignment="1" applyProtection="1">
      <alignment horizontal="left" wrapText="1" indent="3"/>
      <protection locked="0"/>
    </xf>
    <xf numFmtId="167" fontId="2" fillId="0" borderId="0" xfId="42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left" wrapText="1" indent="2"/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right" wrapText="1"/>
      <protection locked="0"/>
    </xf>
    <xf numFmtId="167" fontId="2" fillId="4" borderId="0" xfId="42" applyNumberFormat="1" applyFont="1" applyFill="1" applyAlignment="1" applyProtection="1">
      <alignment/>
      <protection locked="0"/>
    </xf>
    <xf numFmtId="44" fontId="2" fillId="4" borderId="0" xfId="44" applyFont="1" applyFill="1" applyAlignment="1" applyProtection="1">
      <alignment/>
      <protection locked="0"/>
    </xf>
    <xf numFmtId="0" fontId="1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 wrapText="1" indent="4"/>
      <protection locked="0"/>
    </xf>
    <xf numFmtId="167" fontId="1" fillId="4" borderId="0" xfId="42" applyNumberFormat="1" applyFont="1" applyFill="1" applyAlignment="1" applyProtection="1">
      <alignment/>
      <protection locked="0"/>
    </xf>
    <xf numFmtId="0" fontId="2" fillId="0" borderId="0" xfId="0" applyFont="1" applyAlignment="1" applyProtection="1">
      <alignment horizontal="left" wrapText="1" indent="1"/>
      <protection locked="0"/>
    </xf>
    <xf numFmtId="0" fontId="2" fillId="0" borderId="0" xfId="0" applyFont="1" applyAlignment="1" applyProtection="1" quotePrefix="1">
      <alignment horizontal="left" wrapText="1" indent="2"/>
      <protection locked="0"/>
    </xf>
    <xf numFmtId="0" fontId="2" fillId="0" borderId="0" xfId="0" applyFont="1" applyAlignment="1" applyProtection="1" quotePrefix="1">
      <alignment horizontal="left" wrapText="1" indent="3"/>
      <protection locked="0"/>
    </xf>
    <xf numFmtId="44" fontId="2" fillId="0" borderId="0" xfId="44" applyFont="1" applyAlignment="1" applyProtection="1">
      <alignment horizontal="right"/>
      <protection locked="0"/>
    </xf>
    <xf numFmtId="44" fontId="2" fillId="0" borderId="0" xfId="44" applyFont="1" applyFill="1" applyAlignment="1" applyProtection="1">
      <alignment/>
      <protection locked="0"/>
    </xf>
    <xf numFmtId="44" fontId="8" fillId="0" borderId="0" xfId="44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left" wrapText="1" indent="1"/>
      <protection locked="0"/>
    </xf>
    <xf numFmtId="0" fontId="2" fillId="0" borderId="0" xfId="0" applyFont="1" applyFill="1" applyAlignment="1" applyProtection="1">
      <alignment horizontal="left" wrapText="1" indent="2"/>
      <protection locked="0"/>
    </xf>
    <xf numFmtId="44" fontId="1" fillId="0" borderId="0" xfId="44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left" wrapText="1" indent="2"/>
      <protection locked="0"/>
    </xf>
    <xf numFmtId="0" fontId="2" fillId="0" borderId="0" xfId="0" applyFont="1" applyFill="1" applyAlignment="1" applyProtection="1">
      <alignment horizontal="left" wrapText="1" indent="4"/>
      <protection locked="0"/>
    </xf>
    <xf numFmtId="0" fontId="1" fillId="4" borderId="12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 vertical="center"/>
      <protection/>
    </xf>
    <xf numFmtId="44" fontId="1" fillId="0" borderId="0" xfId="44" applyFont="1" applyFill="1" applyAlignment="1" applyProtection="1">
      <alignment vertical="center"/>
      <protection/>
    </xf>
    <xf numFmtId="165" fontId="1" fillId="0" borderId="0" xfId="44" applyNumberFormat="1" applyFont="1" applyFill="1" applyAlignment="1" applyProtection="1">
      <alignment vertical="center"/>
      <protection/>
    </xf>
    <xf numFmtId="0" fontId="1" fillId="32" borderId="0" xfId="0" applyFont="1" applyFill="1" applyAlignment="1" applyProtection="1">
      <alignment vertical="center"/>
      <protection/>
    </xf>
    <xf numFmtId="0" fontId="1" fillId="32" borderId="0" xfId="0" applyFont="1" applyFill="1" applyAlignment="1" applyProtection="1">
      <alignment horizontal="right" vertical="center"/>
      <protection/>
    </xf>
    <xf numFmtId="44" fontId="1" fillId="32" borderId="0" xfId="44" applyFont="1" applyFill="1" applyAlignment="1" applyProtection="1">
      <alignment vertical="center"/>
      <protection/>
    </xf>
    <xf numFmtId="165" fontId="1" fillId="32" borderId="0" xfId="44" applyNumberFormat="1" applyFont="1" applyFill="1" applyAlignment="1" applyProtection="1">
      <alignment vertical="center"/>
      <protection/>
    </xf>
    <xf numFmtId="0" fontId="2" fillId="32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" fillId="32" borderId="21" xfId="0" applyFont="1" applyFill="1" applyBorder="1" applyAlignment="1" applyProtection="1">
      <alignment horizontal="center" vertical="center"/>
      <protection/>
    </xf>
    <xf numFmtId="0" fontId="1" fillId="32" borderId="22" xfId="0" applyFont="1" applyFill="1" applyBorder="1" applyAlignment="1" applyProtection="1">
      <alignment horizontal="center" vertical="center"/>
      <protection/>
    </xf>
    <xf numFmtId="10" fontId="2" fillId="2" borderId="23" xfId="57" applyNumberFormat="1" applyFont="1" applyFill="1" applyBorder="1" applyAlignment="1" applyProtection="1">
      <alignment/>
      <protection locked="0"/>
    </xf>
    <xf numFmtId="167" fontId="2" fillId="2" borderId="0" xfId="42" applyNumberFormat="1" applyFont="1" applyFill="1" applyAlignment="1" applyProtection="1">
      <alignment/>
      <protection locked="0"/>
    </xf>
    <xf numFmtId="44" fontId="2" fillId="2" borderId="0" xfId="44" applyFont="1" applyFill="1" applyAlignment="1" applyProtection="1">
      <alignment/>
      <protection locked="0"/>
    </xf>
    <xf numFmtId="167" fontId="2" fillId="2" borderId="23" xfId="42" applyNumberFormat="1" applyFont="1" applyFill="1" applyBorder="1" applyAlignment="1" applyProtection="1">
      <alignment/>
      <protection locked="0"/>
    </xf>
    <xf numFmtId="44" fontId="2" fillId="2" borderId="23" xfId="44" applyFont="1" applyFill="1" applyBorder="1" applyAlignment="1" applyProtection="1">
      <alignment/>
      <protection locked="0"/>
    </xf>
    <xf numFmtId="0" fontId="2" fillId="2" borderId="23" xfId="0" applyFont="1" applyFill="1" applyBorder="1" applyAlignment="1" applyProtection="1">
      <alignment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4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17" fillId="7" borderId="0" xfId="0" applyFont="1" applyFill="1" applyAlignment="1">
      <alignment horizontal="center"/>
    </xf>
    <xf numFmtId="0" fontId="71" fillId="0" borderId="24" xfId="0" applyFont="1" applyBorder="1" applyAlignment="1" quotePrefix="1">
      <alignment horizontal="center" vertical="center"/>
    </xf>
    <xf numFmtId="0" fontId="11" fillId="36" borderId="25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0" fontId="11" fillId="0" borderId="0" xfId="0" applyFont="1" applyBorder="1" applyAlignment="1" quotePrefix="1">
      <alignment horizontal="right" vertical="center"/>
    </xf>
    <xf numFmtId="0" fontId="14" fillId="35" borderId="1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/>
    </xf>
    <xf numFmtId="0" fontId="3" fillId="7" borderId="0" xfId="0" applyFont="1" applyFill="1" applyAlignment="1" applyProtection="1">
      <alignment horizontal="center"/>
      <protection/>
    </xf>
    <xf numFmtId="0" fontId="2" fillId="7" borderId="0" xfId="0" applyFont="1" applyFill="1" applyAlignment="1" applyProtection="1">
      <alignment horizontal="center"/>
      <protection/>
    </xf>
    <xf numFmtId="0" fontId="17" fillId="7" borderId="0" xfId="0" applyFont="1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</xdr:row>
      <xdr:rowOff>142875</xdr:rowOff>
    </xdr:from>
    <xdr:to>
      <xdr:col>1</xdr:col>
      <xdr:colOff>209550</xdr:colOff>
      <xdr:row>8</xdr:row>
      <xdr:rowOff>219075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0"/>
          <a:ext cx="781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61925"/>
          <a:ext cx="5924550" cy="1047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1495425"/>
          <a:ext cx="59245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6675" y="1695450"/>
          <a:ext cx="585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0</xdr:colOff>
      <xdr:row>7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61925"/>
          <a:ext cx="5724525" cy="1047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5</xdr:col>
      <xdr:colOff>0</xdr:colOff>
      <xdr:row>9</xdr:row>
      <xdr:rowOff>0</xdr:rowOff>
    </xdr:to>
    <xdr:sp>
      <xdr:nvSpPr>
        <xdr:cNvPr id="2" name="Rectangle 3"/>
        <xdr:cNvSpPr>
          <a:spLocks/>
        </xdr:cNvSpPr>
      </xdr:nvSpPr>
      <xdr:spPr>
        <a:xfrm>
          <a:off x="0" y="1533525"/>
          <a:ext cx="57245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5</xdr:col>
      <xdr:colOff>0</xdr:colOff>
      <xdr:row>60</xdr:row>
      <xdr:rowOff>0</xdr:rowOff>
    </xdr:to>
    <xdr:sp>
      <xdr:nvSpPr>
        <xdr:cNvPr id="3" name="Rectangle 4"/>
        <xdr:cNvSpPr>
          <a:spLocks/>
        </xdr:cNvSpPr>
      </xdr:nvSpPr>
      <xdr:spPr>
        <a:xfrm>
          <a:off x="66675" y="9086850"/>
          <a:ext cx="565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7</xdr:row>
      <xdr:rowOff>0</xdr:rowOff>
    </xdr:to>
    <xdr:sp>
      <xdr:nvSpPr>
        <xdr:cNvPr id="4" name="Rectangle 2"/>
        <xdr:cNvSpPr>
          <a:spLocks/>
        </xdr:cNvSpPr>
      </xdr:nvSpPr>
      <xdr:spPr>
        <a:xfrm>
          <a:off x="0" y="161925"/>
          <a:ext cx="5724525" cy="1047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5</xdr:col>
      <xdr:colOff>0</xdr:colOff>
      <xdr:row>9</xdr:row>
      <xdr:rowOff>0</xdr:rowOff>
    </xdr:to>
    <xdr:sp>
      <xdr:nvSpPr>
        <xdr:cNvPr id="5" name="Rectangle 3"/>
        <xdr:cNvSpPr>
          <a:spLocks/>
        </xdr:cNvSpPr>
      </xdr:nvSpPr>
      <xdr:spPr>
        <a:xfrm>
          <a:off x="0" y="1533525"/>
          <a:ext cx="57245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5</xdr:col>
      <xdr:colOff>0</xdr:colOff>
      <xdr:row>60</xdr:row>
      <xdr:rowOff>0</xdr:rowOff>
    </xdr:to>
    <xdr:sp>
      <xdr:nvSpPr>
        <xdr:cNvPr id="6" name="Rectangle 4"/>
        <xdr:cNvSpPr>
          <a:spLocks/>
        </xdr:cNvSpPr>
      </xdr:nvSpPr>
      <xdr:spPr>
        <a:xfrm>
          <a:off x="66675" y="9086850"/>
          <a:ext cx="565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5</xdr:col>
      <xdr:colOff>0</xdr:colOff>
      <xdr:row>39</xdr:row>
      <xdr:rowOff>0</xdr:rowOff>
    </xdr:to>
    <xdr:sp>
      <xdr:nvSpPr>
        <xdr:cNvPr id="7" name="Rectangle 6"/>
        <xdr:cNvSpPr>
          <a:spLocks/>
        </xdr:cNvSpPr>
      </xdr:nvSpPr>
      <xdr:spPr>
        <a:xfrm>
          <a:off x="66675" y="6267450"/>
          <a:ext cx="56578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5</xdr:col>
      <xdr:colOff>0</xdr:colOff>
      <xdr:row>55</xdr:row>
      <xdr:rowOff>0</xdr:rowOff>
    </xdr:to>
    <xdr:sp>
      <xdr:nvSpPr>
        <xdr:cNvPr id="8" name="Rectangle 4"/>
        <xdr:cNvSpPr>
          <a:spLocks/>
        </xdr:cNvSpPr>
      </xdr:nvSpPr>
      <xdr:spPr>
        <a:xfrm>
          <a:off x="66675" y="8877300"/>
          <a:ext cx="56578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5</xdr:col>
      <xdr:colOff>0</xdr:colOff>
      <xdr:row>57</xdr:row>
      <xdr:rowOff>0</xdr:rowOff>
    </xdr:to>
    <xdr:sp>
      <xdr:nvSpPr>
        <xdr:cNvPr id="9" name="Rectangle 4"/>
        <xdr:cNvSpPr>
          <a:spLocks/>
        </xdr:cNvSpPr>
      </xdr:nvSpPr>
      <xdr:spPr>
        <a:xfrm>
          <a:off x="66675" y="9086850"/>
          <a:ext cx="565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61925"/>
          <a:ext cx="6743700" cy="1047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89</xdr:row>
      <xdr:rowOff>0</xdr:rowOff>
    </xdr:from>
    <xdr:to>
      <xdr:col>7</xdr:col>
      <xdr:colOff>0</xdr:colOff>
      <xdr:row>90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14820900"/>
          <a:ext cx="67437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7</xdr:col>
      <xdr:colOff>0</xdr:colOff>
      <xdr:row>95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15630525"/>
          <a:ext cx="67437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143</xdr:row>
      <xdr:rowOff>0</xdr:rowOff>
    </xdr:from>
    <xdr:to>
      <xdr:col>7</xdr:col>
      <xdr:colOff>0</xdr:colOff>
      <xdr:row>144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23564850"/>
          <a:ext cx="67437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163</xdr:row>
      <xdr:rowOff>0</xdr:rowOff>
    </xdr:from>
    <xdr:to>
      <xdr:col>7</xdr:col>
      <xdr:colOff>0</xdr:colOff>
      <xdr:row>164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26803350"/>
          <a:ext cx="67437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208</xdr:row>
      <xdr:rowOff>0</xdr:rowOff>
    </xdr:from>
    <xdr:to>
      <xdr:col>7</xdr:col>
      <xdr:colOff>0</xdr:colOff>
      <xdr:row>209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34413825"/>
          <a:ext cx="67437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7</xdr:col>
      <xdr:colOff>0</xdr:colOff>
      <xdr:row>268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43967400"/>
          <a:ext cx="67437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352</xdr:row>
      <xdr:rowOff>0</xdr:rowOff>
    </xdr:from>
    <xdr:to>
      <xdr:col>7</xdr:col>
      <xdr:colOff>0</xdr:colOff>
      <xdr:row>353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60159900"/>
          <a:ext cx="67437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7</xdr:col>
      <xdr:colOff>0</xdr:colOff>
      <xdr:row>385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65503425"/>
          <a:ext cx="67437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458</xdr:row>
      <xdr:rowOff>0</xdr:rowOff>
    </xdr:from>
    <xdr:to>
      <xdr:col>7</xdr:col>
      <xdr:colOff>0</xdr:colOff>
      <xdr:row>459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77971650"/>
          <a:ext cx="67437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468</xdr:row>
      <xdr:rowOff>0</xdr:rowOff>
    </xdr:from>
    <xdr:to>
      <xdr:col>7</xdr:col>
      <xdr:colOff>0</xdr:colOff>
      <xdr:row>469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79590900"/>
          <a:ext cx="67437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473</xdr:row>
      <xdr:rowOff>0</xdr:rowOff>
    </xdr:from>
    <xdr:to>
      <xdr:col>7</xdr:col>
      <xdr:colOff>0</xdr:colOff>
      <xdr:row>474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0" y="80400525"/>
          <a:ext cx="67437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488</xdr:row>
      <xdr:rowOff>0</xdr:rowOff>
    </xdr:from>
    <xdr:to>
      <xdr:col>7</xdr:col>
      <xdr:colOff>0</xdr:colOff>
      <xdr:row>489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0" y="82829400"/>
          <a:ext cx="67437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7</xdr:col>
      <xdr:colOff>0</xdr:colOff>
      <xdr:row>17</xdr:row>
      <xdr:rowOff>0</xdr:rowOff>
    </xdr:to>
    <xdr:sp>
      <xdr:nvSpPr>
        <xdr:cNvPr id="14" name="Rectangle 16"/>
        <xdr:cNvSpPr>
          <a:spLocks/>
        </xdr:cNvSpPr>
      </xdr:nvSpPr>
      <xdr:spPr>
        <a:xfrm>
          <a:off x="0" y="2838450"/>
          <a:ext cx="67437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640</xdr:row>
      <xdr:rowOff>0</xdr:rowOff>
    </xdr:from>
    <xdr:to>
      <xdr:col>7</xdr:col>
      <xdr:colOff>0</xdr:colOff>
      <xdr:row>641</xdr:row>
      <xdr:rowOff>0</xdr:rowOff>
    </xdr:to>
    <xdr:sp>
      <xdr:nvSpPr>
        <xdr:cNvPr id="15" name="Rectangle 13"/>
        <xdr:cNvSpPr>
          <a:spLocks/>
        </xdr:cNvSpPr>
      </xdr:nvSpPr>
      <xdr:spPr>
        <a:xfrm>
          <a:off x="0" y="108413550"/>
          <a:ext cx="67437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688</xdr:row>
      <xdr:rowOff>0</xdr:rowOff>
    </xdr:from>
    <xdr:to>
      <xdr:col>7</xdr:col>
      <xdr:colOff>0</xdr:colOff>
      <xdr:row>689</xdr:row>
      <xdr:rowOff>0</xdr:rowOff>
    </xdr:to>
    <xdr:sp>
      <xdr:nvSpPr>
        <xdr:cNvPr id="16" name="Rectangle 13"/>
        <xdr:cNvSpPr>
          <a:spLocks/>
        </xdr:cNvSpPr>
      </xdr:nvSpPr>
      <xdr:spPr>
        <a:xfrm>
          <a:off x="0" y="117805200"/>
          <a:ext cx="67437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704</xdr:row>
      <xdr:rowOff>0</xdr:rowOff>
    </xdr:from>
    <xdr:to>
      <xdr:col>7</xdr:col>
      <xdr:colOff>0</xdr:colOff>
      <xdr:row>705</xdr:row>
      <xdr:rowOff>0</xdr:rowOff>
    </xdr:to>
    <xdr:sp>
      <xdr:nvSpPr>
        <xdr:cNvPr id="17" name="Rectangle 13"/>
        <xdr:cNvSpPr>
          <a:spLocks/>
        </xdr:cNvSpPr>
      </xdr:nvSpPr>
      <xdr:spPr>
        <a:xfrm>
          <a:off x="0" y="121205625"/>
          <a:ext cx="67437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723</xdr:row>
      <xdr:rowOff>0</xdr:rowOff>
    </xdr:from>
    <xdr:to>
      <xdr:col>7</xdr:col>
      <xdr:colOff>0</xdr:colOff>
      <xdr:row>724</xdr:row>
      <xdr:rowOff>0</xdr:rowOff>
    </xdr:to>
    <xdr:sp>
      <xdr:nvSpPr>
        <xdr:cNvPr id="18" name="Rectangle 13"/>
        <xdr:cNvSpPr>
          <a:spLocks/>
        </xdr:cNvSpPr>
      </xdr:nvSpPr>
      <xdr:spPr>
        <a:xfrm>
          <a:off x="0" y="124767975"/>
          <a:ext cx="67437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738</xdr:row>
      <xdr:rowOff>0</xdr:rowOff>
    </xdr:from>
    <xdr:to>
      <xdr:col>7</xdr:col>
      <xdr:colOff>0</xdr:colOff>
      <xdr:row>739</xdr:row>
      <xdr:rowOff>0</xdr:rowOff>
    </xdr:to>
    <xdr:sp>
      <xdr:nvSpPr>
        <xdr:cNvPr id="19" name="Rectangle 13"/>
        <xdr:cNvSpPr>
          <a:spLocks/>
        </xdr:cNvSpPr>
      </xdr:nvSpPr>
      <xdr:spPr>
        <a:xfrm>
          <a:off x="0" y="127196850"/>
          <a:ext cx="67437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744</xdr:row>
      <xdr:rowOff>0</xdr:rowOff>
    </xdr:from>
    <xdr:to>
      <xdr:col>7</xdr:col>
      <xdr:colOff>0</xdr:colOff>
      <xdr:row>745</xdr:row>
      <xdr:rowOff>0</xdr:rowOff>
    </xdr:to>
    <xdr:sp>
      <xdr:nvSpPr>
        <xdr:cNvPr id="20" name="Rectangle 13"/>
        <xdr:cNvSpPr>
          <a:spLocks/>
        </xdr:cNvSpPr>
      </xdr:nvSpPr>
      <xdr:spPr>
        <a:xfrm>
          <a:off x="0" y="128168400"/>
          <a:ext cx="67437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749</xdr:row>
      <xdr:rowOff>0</xdr:rowOff>
    </xdr:from>
    <xdr:to>
      <xdr:col>7</xdr:col>
      <xdr:colOff>0</xdr:colOff>
      <xdr:row>750</xdr:row>
      <xdr:rowOff>0</xdr:rowOff>
    </xdr:to>
    <xdr:sp>
      <xdr:nvSpPr>
        <xdr:cNvPr id="21" name="Rectangle 13"/>
        <xdr:cNvSpPr>
          <a:spLocks/>
        </xdr:cNvSpPr>
      </xdr:nvSpPr>
      <xdr:spPr>
        <a:xfrm>
          <a:off x="0" y="128978025"/>
          <a:ext cx="67437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view="pageLayout" zoomScaleSheetLayoutView="100" workbookViewId="0" topLeftCell="A45">
      <selection activeCell="A23" sqref="A23:I23"/>
    </sheetView>
  </sheetViews>
  <sheetFormatPr defaultColWidth="9.33203125" defaultRowHeight="12.75"/>
  <cols>
    <col min="1" max="1" width="12.33203125" style="1" customWidth="1"/>
    <col min="2" max="2" width="20.5" style="1" customWidth="1"/>
    <col min="3" max="26" width="9.33203125" style="1" customWidth="1"/>
    <col min="27" max="27" width="0" style="1" hidden="1" customWidth="1"/>
    <col min="28" max="16384" width="9.33203125" style="1" customWidth="1"/>
  </cols>
  <sheetData>
    <row r="1" spans="1:12" ht="12.75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ht="12.7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2" ht="12.75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27" ht="12.75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AA4" s="1" t="s">
        <v>768</v>
      </c>
    </row>
    <row r="5" spans="1:27" ht="12.75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AA5" s="152" t="s">
        <v>771</v>
      </c>
    </row>
    <row r="6" spans="1:27" ht="12.75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AA6" s="152" t="s">
        <v>772</v>
      </c>
    </row>
    <row r="7" spans="1:27" ht="23.25">
      <c r="A7" s="149"/>
      <c r="B7" s="234" t="s">
        <v>71</v>
      </c>
      <c r="C7" s="234"/>
      <c r="D7" s="234"/>
      <c r="E7" s="234"/>
      <c r="F7" s="234"/>
      <c r="G7" s="234"/>
      <c r="H7" s="234"/>
      <c r="I7" s="234"/>
      <c r="J7" s="149"/>
      <c r="K7" s="149"/>
      <c r="L7" s="149"/>
      <c r="AA7" s="152" t="s">
        <v>773</v>
      </c>
    </row>
    <row r="8" spans="1:27" ht="18">
      <c r="A8" s="149"/>
      <c r="B8" s="235" t="s">
        <v>766</v>
      </c>
      <c r="C8" s="235"/>
      <c r="D8" s="235"/>
      <c r="E8" s="235"/>
      <c r="F8" s="235"/>
      <c r="G8" s="235"/>
      <c r="H8" s="235"/>
      <c r="I8" s="235"/>
      <c r="J8" s="149"/>
      <c r="K8" s="149"/>
      <c r="L8" s="149"/>
      <c r="AA8" s="152" t="s">
        <v>774</v>
      </c>
    </row>
    <row r="9" spans="1:27" ht="18">
      <c r="A9" s="149"/>
      <c r="B9" s="235" t="s">
        <v>767</v>
      </c>
      <c r="C9" s="235"/>
      <c r="D9" s="235"/>
      <c r="E9" s="235"/>
      <c r="F9" s="235"/>
      <c r="G9" s="235"/>
      <c r="H9" s="235"/>
      <c r="I9" s="235"/>
      <c r="J9" s="149"/>
      <c r="K9" s="149"/>
      <c r="L9" s="149"/>
      <c r="AA9" s="152" t="s">
        <v>775</v>
      </c>
    </row>
    <row r="10" spans="1:27" ht="12.75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AA10" s="152" t="s">
        <v>776</v>
      </c>
    </row>
    <row r="11" spans="1:27" ht="12.75">
      <c r="A11" s="149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AA11" s="152" t="s">
        <v>777</v>
      </c>
    </row>
    <row r="12" spans="1:27" ht="12.75">
      <c r="A12" s="149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AA12" s="152" t="s">
        <v>778</v>
      </c>
    </row>
    <row r="13" spans="1:27" ht="12.75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AA13" s="152" t="s">
        <v>779</v>
      </c>
    </row>
    <row r="14" spans="1:12" ht="23.25">
      <c r="A14" s="149"/>
      <c r="B14" s="223"/>
      <c r="C14" s="223"/>
      <c r="D14" s="223"/>
      <c r="E14" s="223"/>
      <c r="F14" s="223"/>
      <c r="G14" s="223"/>
      <c r="H14" s="223"/>
      <c r="I14" s="223"/>
      <c r="J14" s="149"/>
      <c r="K14" s="149"/>
      <c r="L14" s="149"/>
    </row>
    <row r="15" spans="1:12" ht="23.25">
      <c r="A15" s="234" t="s">
        <v>790</v>
      </c>
      <c r="B15" s="234"/>
      <c r="C15" s="234"/>
      <c r="D15" s="234"/>
      <c r="E15" s="234"/>
      <c r="F15" s="234"/>
      <c r="G15" s="234"/>
      <c r="H15" s="234"/>
      <c r="I15" s="234"/>
      <c r="J15" s="149"/>
      <c r="K15" s="149"/>
      <c r="L15" s="149"/>
    </row>
    <row r="16" spans="1:12" ht="12.75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</row>
    <row r="17" spans="1:12" ht="12.75">
      <c r="A17" s="149"/>
      <c r="B17" s="149"/>
      <c r="C17" s="149"/>
      <c r="E17" s="149"/>
      <c r="F17" s="149"/>
      <c r="G17" s="149"/>
      <c r="H17" s="149"/>
      <c r="I17" s="149"/>
      <c r="J17" s="149"/>
      <c r="K17" s="149"/>
      <c r="L17" s="149"/>
    </row>
    <row r="18" spans="1:12" ht="12.75">
      <c r="A18" s="149"/>
      <c r="B18" s="149"/>
      <c r="C18" s="149"/>
      <c r="D18" s="222" t="s">
        <v>788</v>
      </c>
      <c r="E18" s="149"/>
      <c r="F18" s="149"/>
      <c r="G18" s="149"/>
      <c r="H18" s="149"/>
      <c r="I18" s="149"/>
      <c r="J18" s="149"/>
      <c r="K18" s="149"/>
      <c r="L18" s="149"/>
    </row>
    <row r="19" spans="1:12" ht="12.75">
      <c r="A19" s="149"/>
      <c r="B19" s="149"/>
      <c r="C19" s="149"/>
      <c r="D19" s="222" t="s">
        <v>789</v>
      </c>
      <c r="E19" s="149"/>
      <c r="F19" s="149"/>
      <c r="G19" s="149"/>
      <c r="H19" s="149"/>
      <c r="I19" s="149"/>
      <c r="J19" s="149"/>
      <c r="K19" s="149"/>
      <c r="L19" s="149"/>
    </row>
    <row r="20" spans="1:12" ht="12.75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</row>
    <row r="21" spans="1:12" ht="12.75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</row>
    <row r="22" spans="1:12" ht="12.75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</row>
    <row r="23" spans="1:12" ht="20.25" customHeight="1">
      <c r="A23" s="237" t="s">
        <v>768</v>
      </c>
      <c r="B23" s="237"/>
      <c r="C23" s="237"/>
      <c r="D23" s="237"/>
      <c r="E23" s="237"/>
      <c r="F23" s="237"/>
      <c r="G23" s="237"/>
      <c r="H23" s="237"/>
      <c r="I23" s="237"/>
      <c r="J23" s="149"/>
      <c r="K23" s="149"/>
      <c r="L23" s="149"/>
    </row>
    <row r="24" spans="1:12" ht="20.25">
      <c r="A24" s="238" t="s">
        <v>764</v>
      </c>
      <c r="B24" s="238"/>
      <c r="C24" s="238"/>
      <c r="D24" s="238"/>
      <c r="E24" s="238"/>
      <c r="F24" s="238"/>
      <c r="G24" s="238"/>
      <c r="H24" s="238"/>
      <c r="I24" s="238"/>
      <c r="J24" s="149"/>
      <c r="K24" s="149"/>
      <c r="L24" s="149"/>
    </row>
    <row r="25" spans="1:12" ht="20.25">
      <c r="A25" s="149"/>
      <c r="B25" s="224"/>
      <c r="C25" s="224"/>
      <c r="D25" s="224"/>
      <c r="E25" s="224"/>
      <c r="F25" s="224"/>
      <c r="G25" s="224"/>
      <c r="H25" s="224"/>
      <c r="I25" s="224"/>
      <c r="J25" s="149"/>
      <c r="K25" s="149"/>
      <c r="L25" s="149"/>
    </row>
    <row r="26" spans="1:12" ht="12.75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</row>
    <row r="27" spans="1:12" ht="12.75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</row>
    <row r="28" spans="1:12" ht="12.75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</row>
    <row r="29" spans="1:12" ht="12.75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</row>
    <row r="30" spans="1:12" ht="12.75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</row>
    <row r="31" spans="1:12" ht="12.75">
      <c r="A31" s="149"/>
      <c r="B31" s="149"/>
      <c r="C31" s="149"/>
      <c r="D31" s="150"/>
      <c r="E31" s="149"/>
      <c r="F31" s="149"/>
      <c r="G31" s="149"/>
      <c r="H31" s="149"/>
      <c r="I31" s="149"/>
      <c r="J31" s="149"/>
      <c r="K31" s="149"/>
      <c r="L31" s="149"/>
    </row>
    <row r="32" spans="1:12" ht="12.75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</row>
    <row r="33" spans="1:12" ht="12.75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</row>
    <row r="34" spans="1:12" ht="12.75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</row>
    <row r="35" spans="1:12" ht="12.75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</row>
    <row r="36" spans="1:12" ht="12.75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</row>
    <row r="37" spans="1:12" ht="12.75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</row>
    <row r="38" spans="1:12" ht="12.75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</row>
    <row r="39" spans="1:12" ht="12.75">
      <c r="A39" s="149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</row>
    <row r="40" spans="1:12" ht="15.75">
      <c r="A40" s="239" t="s">
        <v>769</v>
      </c>
      <c r="B40" s="239"/>
      <c r="C40" s="239"/>
      <c r="D40" s="239"/>
      <c r="E40" s="239"/>
      <c r="F40" s="239"/>
      <c r="G40" s="239"/>
      <c r="H40" s="239"/>
      <c r="I40" s="239"/>
      <c r="J40" s="149"/>
      <c r="K40" s="149"/>
      <c r="L40" s="149"/>
    </row>
    <row r="41" spans="1:12" ht="12.75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</row>
    <row r="42" spans="1:12" ht="12.75">
      <c r="A42" s="236" t="s">
        <v>770</v>
      </c>
      <c r="B42" s="236"/>
      <c r="C42" s="236"/>
      <c r="D42" s="236"/>
      <c r="E42" s="236"/>
      <c r="F42" s="236"/>
      <c r="G42" s="236"/>
      <c r="H42" s="236"/>
      <c r="I42" s="236"/>
      <c r="J42" s="149"/>
      <c r="K42" s="149"/>
      <c r="L42" s="149"/>
    </row>
    <row r="43" spans="1:12" ht="12.75">
      <c r="A43" s="149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</row>
    <row r="44" spans="1:12" ht="12.75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</row>
    <row r="45" spans="1:12" ht="12.75">
      <c r="A45" s="149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</row>
    <row r="46" spans="1:12" ht="12.75">
      <c r="A46" s="149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</row>
    <row r="47" spans="1:12" ht="12.75">
      <c r="A47" s="149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</row>
    <row r="48" spans="1:12" ht="12.75">
      <c r="A48" s="149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</row>
    <row r="49" spans="1:12" ht="12.75">
      <c r="A49" s="149"/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</row>
    <row r="50" spans="1:12" ht="12.75">
      <c r="A50" s="1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</row>
    <row r="51" spans="1:12" ht="12.75">
      <c r="A51" s="149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</row>
    <row r="52" spans="1:12" ht="12.75">
      <c r="A52" s="149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</row>
    <row r="53" spans="1:12" ht="12.75">
      <c r="A53" s="149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</row>
    <row r="54" spans="1:12" ht="12.75">
      <c r="A54" s="149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</row>
    <row r="55" spans="1:12" ht="12.75">
      <c r="A55" s="149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</row>
  </sheetData>
  <sheetProtection password="C861" sheet="1" selectLockedCells="1"/>
  <mergeCells count="8">
    <mergeCell ref="B7:I7"/>
    <mergeCell ref="B8:I8"/>
    <mergeCell ref="B9:I9"/>
    <mergeCell ref="A42:I42"/>
    <mergeCell ref="A15:I15"/>
    <mergeCell ref="A23:I23"/>
    <mergeCell ref="A24:I24"/>
    <mergeCell ref="A40:I40"/>
  </mergeCells>
  <dataValidations count="1">
    <dataValidation type="list" allowBlank="1" showInputMessage="1" showErrorMessage="1" sqref="A23">
      <formula1>$AA$4:$AA$13</formula1>
    </dataValidation>
  </dataValidations>
  <printOptions/>
  <pageMargins left="0.75" right="0.75" top="1" bottom="1" header="0.5" footer="0.5"/>
  <pageSetup horizontalDpi="600" verticalDpi="600" orientation="portrait" r:id="rId3"/>
  <headerFooter alignWithMargins="0">
    <oddFooter>&amp;LForm DES-0010-D&amp;CPage &amp;P of  &amp;N&amp;RRev.05.26.2015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17"/>
  <sheetViews>
    <sheetView workbookViewId="0" topLeftCell="A1">
      <selection activeCell="C32" sqref="C32"/>
    </sheetView>
  </sheetViews>
  <sheetFormatPr defaultColWidth="9.33203125" defaultRowHeight="12.75"/>
  <cols>
    <col min="1" max="1" width="1.171875" style="1" customWidth="1"/>
    <col min="2" max="2" width="18.83203125" style="1" customWidth="1"/>
    <col min="3" max="3" width="53.83203125" style="1" customWidth="1"/>
    <col min="4" max="4" width="29.83203125" style="1" customWidth="1"/>
    <col min="5" max="16384" width="9.33203125" style="1" customWidth="1"/>
  </cols>
  <sheetData>
    <row r="2" spans="1:4" ht="15.75">
      <c r="A2" s="241" t="s">
        <v>71</v>
      </c>
      <c r="B2" s="241"/>
      <c r="C2" s="241"/>
      <c r="D2" s="241"/>
    </row>
    <row r="3" spans="1:4" ht="6" customHeight="1">
      <c r="A3" s="4"/>
      <c r="B3" s="4"/>
      <c r="C3" s="4"/>
      <c r="D3" s="4"/>
    </row>
    <row r="4" spans="1:4" ht="15.75">
      <c r="A4" s="241" t="str">
        <f>+'Cover Sheet'!A15</f>
        <v>100% CONSTRUCTION DOCUMENT COST ESTIMATE</v>
      </c>
      <c r="B4" s="241"/>
      <c r="C4" s="241"/>
      <c r="D4" s="241"/>
    </row>
    <row r="5" spans="1:4" ht="16.5">
      <c r="A5" s="243" t="str">
        <f>+'Cover Sheet'!A23:H23</f>
        <v>SELECT COLLEGE</v>
      </c>
      <c r="B5" s="243"/>
      <c r="C5" s="243"/>
      <c r="D5" s="243"/>
    </row>
    <row r="6" spans="1:4" ht="15.75">
      <c r="A6" s="241" t="str">
        <f>+'Cover Sheet'!A24</f>
        <v>XXXXX Building</v>
      </c>
      <c r="B6" s="241"/>
      <c r="C6" s="241"/>
      <c r="D6" s="241"/>
    </row>
    <row r="7" spans="1:4" ht="12.75">
      <c r="A7" s="242" t="str">
        <f>+'Cover Sheet'!A42:H42</f>
        <v>Dated: </v>
      </c>
      <c r="B7" s="242"/>
      <c r="C7" s="242"/>
      <c r="D7" s="242"/>
    </row>
    <row r="8" ht="22.5" customHeight="1"/>
    <row r="9" spans="1:4" ht="15.75">
      <c r="A9" s="240" t="s">
        <v>57</v>
      </c>
      <c r="B9" s="240"/>
      <c r="C9" s="240"/>
      <c r="D9" s="240"/>
    </row>
    <row r="10" ht="12.75">
      <c r="D10" s="2"/>
    </row>
    <row r="11" spans="2:4" s="153" customFormat="1" ht="12.75">
      <c r="B11" s="211" t="s">
        <v>58</v>
      </c>
      <c r="D11" s="158"/>
    </row>
    <row r="12" spans="2:4" s="153" customFormat="1" ht="12.75">
      <c r="B12" s="176"/>
      <c r="D12" s="158"/>
    </row>
    <row r="13" spans="2:4" s="153" customFormat="1" ht="12.75">
      <c r="B13" s="176"/>
      <c r="D13" s="158"/>
    </row>
    <row r="14" spans="2:4" s="153" customFormat="1" ht="12.75">
      <c r="B14" s="176"/>
      <c r="D14" s="158"/>
    </row>
    <row r="15" spans="2:4" s="153" customFormat="1" ht="12.75">
      <c r="B15" s="176"/>
      <c r="D15" s="158"/>
    </row>
    <row r="16" spans="2:4" s="153" customFormat="1" ht="12.75">
      <c r="B16" s="211" t="s">
        <v>59</v>
      </c>
      <c r="D16" s="158"/>
    </row>
    <row r="17" spans="2:4" s="153" customFormat="1" ht="12.75">
      <c r="B17" s="211"/>
      <c r="D17" s="158"/>
    </row>
    <row r="18" spans="2:4" s="153" customFormat="1" ht="12.75">
      <c r="B18" s="211"/>
      <c r="D18" s="158"/>
    </row>
    <row r="19" s="153" customFormat="1" ht="12.75">
      <c r="B19" s="176"/>
    </row>
    <row r="20" s="153" customFormat="1" ht="12.75"/>
    <row r="21" s="153" customFormat="1" ht="12.75">
      <c r="B21" s="211" t="s">
        <v>60</v>
      </c>
    </row>
    <row r="22" s="153" customFormat="1" ht="12.75">
      <c r="B22" s="211"/>
    </row>
    <row r="23" s="153" customFormat="1" ht="12.75">
      <c r="B23" s="211"/>
    </row>
    <row r="24" s="153" customFormat="1" ht="12.75">
      <c r="B24" s="176"/>
    </row>
    <row r="25" s="153" customFormat="1" ht="12.75"/>
    <row r="26" s="153" customFormat="1" ht="12.75">
      <c r="B26" s="211" t="s">
        <v>61</v>
      </c>
    </row>
    <row r="27" s="153" customFormat="1" ht="12.75">
      <c r="B27" s="212" t="s">
        <v>62</v>
      </c>
    </row>
    <row r="28" s="153" customFormat="1" ht="12.75"/>
    <row r="29" s="153" customFormat="1" ht="12.75">
      <c r="B29" s="211" t="s">
        <v>63</v>
      </c>
    </row>
    <row r="30" s="153" customFormat="1" ht="12.75">
      <c r="B30" s="212" t="s">
        <v>69</v>
      </c>
    </row>
    <row r="31" s="153" customFormat="1" ht="12.75">
      <c r="B31" s="212"/>
    </row>
    <row r="32" s="153" customFormat="1" ht="12.75">
      <c r="B32" s="212"/>
    </row>
    <row r="33" s="153" customFormat="1" ht="12.75">
      <c r="B33" s="212"/>
    </row>
    <row r="34" s="153" customFormat="1" ht="12.75"/>
    <row r="35" s="153" customFormat="1" ht="12.75">
      <c r="B35" s="211" t="s">
        <v>64</v>
      </c>
    </row>
    <row r="36" s="153" customFormat="1" ht="12.75">
      <c r="B36" s="212" t="s">
        <v>791</v>
      </c>
    </row>
    <row r="37" s="153" customFormat="1" ht="12.75">
      <c r="B37" s="212"/>
    </row>
    <row r="38" s="153" customFormat="1" ht="12.75">
      <c r="B38" s="212"/>
    </row>
    <row r="39" s="153" customFormat="1" ht="12.75">
      <c r="B39" s="212"/>
    </row>
    <row r="40" s="153" customFormat="1" ht="12.75"/>
    <row r="41" s="153" customFormat="1" ht="12.75">
      <c r="B41" s="211" t="s">
        <v>65</v>
      </c>
    </row>
    <row r="42" s="153" customFormat="1" ht="12.75">
      <c r="B42" s="212" t="s">
        <v>101</v>
      </c>
    </row>
    <row r="43" s="153" customFormat="1" ht="12.75">
      <c r="B43" s="212"/>
    </row>
    <row r="44" s="153" customFormat="1" ht="12.75">
      <c r="B44" s="212"/>
    </row>
    <row r="45" s="153" customFormat="1" ht="12.75">
      <c r="B45" s="212"/>
    </row>
    <row r="46" s="153" customFormat="1" ht="12.75"/>
    <row r="47" s="153" customFormat="1" ht="12.75">
      <c r="B47" s="211" t="s">
        <v>66</v>
      </c>
    </row>
    <row r="48" s="153" customFormat="1" ht="12.75">
      <c r="B48" s="153" t="s">
        <v>70</v>
      </c>
    </row>
    <row r="49" s="153" customFormat="1" ht="12.75">
      <c r="B49" s="176" t="s">
        <v>792</v>
      </c>
    </row>
    <row r="50" s="153" customFormat="1" ht="12.75">
      <c r="B50" s="176" t="s">
        <v>793</v>
      </c>
    </row>
    <row r="51" s="153" customFormat="1" ht="12.75">
      <c r="B51" s="176" t="s">
        <v>794</v>
      </c>
    </row>
    <row r="52" s="153" customFormat="1" ht="12.75"/>
    <row r="53" s="153" customFormat="1" ht="12.75">
      <c r="B53" s="211" t="s">
        <v>67</v>
      </c>
    </row>
    <row r="54" s="153" customFormat="1" ht="12.75">
      <c r="B54" s="176"/>
    </row>
    <row r="55" s="153" customFormat="1" ht="12.75">
      <c r="B55" s="176"/>
    </row>
    <row r="56" s="153" customFormat="1" ht="12.75">
      <c r="B56" s="176"/>
    </row>
    <row r="57" s="153" customFormat="1" ht="12.75"/>
    <row r="58" s="153" customFormat="1" ht="12.75">
      <c r="B58" s="211" t="s">
        <v>68</v>
      </c>
    </row>
    <row r="59" s="153" customFormat="1" ht="12.75">
      <c r="B59" s="212"/>
    </row>
    <row r="60" s="153" customFormat="1" ht="12.75">
      <c r="B60" s="212"/>
    </row>
    <row r="61" s="153" customFormat="1" ht="12.75">
      <c r="B61" s="176"/>
    </row>
    <row r="62" s="153" customFormat="1" ht="12.75">
      <c r="B62" s="176"/>
    </row>
    <row r="63" s="153" customFormat="1" ht="12.75"/>
    <row r="64" s="153" customFormat="1" ht="12.75">
      <c r="B64" s="211" t="s">
        <v>106</v>
      </c>
    </row>
    <row r="65" s="153" customFormat="1" ht="12.75"/>
    <row r="66" s="153" customFormat="1" ht="12.75">
      <c r="B66" s="176"/>
    </row>
    <row r="67" s="153" customFormat="1" ht="12.75">
      <c r="B67" s="176"/>
    </row>
    <row r="68" s="153" customFormat="1" ht="12.75">
      <c r="B68" s="176"/>
    </row>
    <row r="69" s="153" customFormat="1" ht="12.75">
      <c r="B69" s="211" t="s">
        <v>107</v>
      </c>
    </row>
    <row r="70" s="153" customFormat="1" ht="12.75">
      <c r="B70" s="176"/>
    </row>
    <row r="71" s="153" customFormat="1" ht="12.75">
      <c r="B71" s="176"/>
    </row>
    <row r="72" s="153" customFormat="1" ht="12.75">
      <c r="B72" s="176"/>
    </row>
    <row r="73" s="153" customFormat="1" ht="12.75">
      <c r="B73" s="176"/>
    </row>
    <row r="74" s="153" customFormat="1" ht="12.75">
      <c r="B74" s="211" t="s">
        <v>105</v>
      </c>
    </row>
    <row r="75" s="153" customFormat="1" ht="12.75">
      <c r="B75" s="212"/>
    </row>
    <row r="76" s="153" customFormat="1" ht="12.75">
      <c r="B76" s="176"/>
    </row>
    <row r="77" s="153" customFormat="1" ht="12.75">
      <c r="B77" s="176"/>
    </row>
    <row r="78" s="153" customFormat="1" ht="12.75">
      <c r="B78" s="176"/>
    </row>
    <row r="79" s="153" customFormat="1" ht="12.75">
      <c r="B79" s="211"/>
    </row>
    <row r="80" s="153" customFormat="1" ht="12.75">
      <c r="B80" s="176"/>
    </row>
    <row r="81" s="153" customFormat="1" ht="12.75">
      <c r="B81" s="212"/>
    </row>
    <row r="82" s="153" customFormat="1" ht="12.75"/>
    <row r="83" s="153" customFormat="1" ht="12.75">
      <c r="B83" s="212"/>
    </row>
    <row r="84" s="153" customFormat="1" ht="12.75">
      <c r="B84" s="212"/>
    </row>
    <row r="85" s="153" customFormat="1" ht="12.75">
      <c r="B85" s="212"/>
    </row>
    <row r="86" s="153" customFormat="1" ht="12.75">
      <c r="B86" s="212"/>
    </row>
    <row r="87" s="153" customFormat="1" ht="12.75">
      <c r="B87" s="212"/>
    </row>
    <row r="88" s="153" customFormat="1" ht="12.75">
      <c r="B88" s="212"/>
    </row>
    <row r="89" s="153" customFormat="1" ht="12.75"/>
    <row r="90" s="153" customFormat="1" ht="12.75"/>
    <row r="91" s="153" customFormat="1" ht="12.75">
      <c r="B91" s="176"/>
    </row>
    <row r="92" s="153" customFormat="1" ht="12.75">
      <c r="B92" s="176"/>
    </row>
    <row r="93" s="153" customFormat="1" ht="12.75">
      <c r="B93" s="176"/>
    </row>
    <row r="94" s="153" customFormat="1" ht="12.75">
      <c r="B94" s="176"/>
    </row>
    <row r="95" s="153" customFormat="1" ht="12.75">
      <c r="B95" s="176"/>
    </row>
    <row r="96" s="153" customFormat="1" ht="12.75">
      <c r="B96" s="176"/>
    </row>
    <row r="97" s="153" customFormat="1" ht="12.75">
      <c r="B97" s="176"/>
    </row>
    <row r="98" s="153" customFormat="1" ht="12.75">
      <c r="B98" s="176"/>
    </row>
    <row r="99" s="153" customFormat="1" ht="12.75"/>
    <row r="100" s="153" customFormat="1" ht="12.75"/>
    <row r="101" s="153" customFormat="1" ht="12.75">
      <c r="B101" s="176"/>
    </row>
    <row r="102" s="153" customFormat="1" ht="12.75">
      <c r="B102" s="176"/>
    </row>
    <row r="103" s="153" customFormat="1" ht="12.75">
      <c r="B103" s="176"/>
    </row>
    <row r="104" s="153" customFormat="1" ht="12.75">
      <c r="B104" s="176"/>
    </row>
    <row r="105" s="153" customFormat="1" ht="12.75">
      <c r="B105" s="176"/>
    </row>
    <row r="106" s="153" customFormat="1" ht="12.75">
      <c r="B106" s="176"/>
    </row>
    <row r="107" s="153" customFormat="1" ht="12.75">
      <c r="B107" s="176"/>
    </row>
    <row r="108" s="153" customFormat="1" ht="12.75">
      <c r="B108" s="176"/>
    </row>
    <row r="109" s="153" customFormat="1" ht="12.75">
      <c r="B109" s="176"/>
    </row>
    <row r="110" s="153" customFormat="1" ht="12.75">
      <c r="B110" s="176"/>
    </row>
    <row r="111" s="153" customFormat="1" ht="12.75">
      <c r="B111" s="176"/>
    </row>
    <row r="112" s="153" customFormat="1" ht="12.75">
      <c r="B112" s="176"/>
    </row>
    <row r="113" s="153" customFormat="1" ht="12.75">
      <c r="B113" s="176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</sheetData>
  <sheetProtection password="C861" sheet="1" formatColumns="0" formatRows="0" insertColumns="0" insertRows="0" deleteColumns="0" deleteRows="0" selectLockedCells="1"/>
  <mergeCells count="6">
    <mergeCell ref="A9:D9"/>
    <mergeCell ref="A2:D2"/>
    <mergeCell ref="A4:D4"/>
    <mergeCell ref="A6:D6"/>
    <mergeCell ref="A7:D7"/>
    <mergeCell ref="A5:D5"/>
  </mergeCells>
  <printOptions horizontalCentered="1"/>
  <pageMargins left="0.5" right="0.5" top="1" bottom="1" header="0.5" footer="0.5"/>
  <pageSetup horizontalDpi="600" verticalDpi="600" orientation="portrait" r:id="rId2"/>
  <headerFooter alignWithMargins="0">
    <oddFooter>&amp;LDES-0010-D&amp;CPage &amp;P of &amp;N&amp;RRevised 05/26/2015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7"/>
  <sheetViews>
    <sheetView zoomScalePageLayoutView="0" workbookViewId="0" topLeftCell="A4">
      <selection activeCell="P36" sqref="P36"/>
    </sheetView>
  </sheetViews>
  <sheetFormatPr defaultColWidth="9.33203125" defaultRowHeight="12.75"/>
  <cols>
    <col min="1" max="1" width="4.83203125" style="7" customWidth="1"/>
    <col min="2" max="2" width="7.16015625" style="7" customWidth="1"/>
    <col min="3" max="3" width="3.83203125" style="7" customWidth="1"/>
    <col min="4" max="4" width="11.83203125" style="7" customWidth="1"/>
    <col min="5" max="5" width="22.16015625" style="7" customWidth="1"/>
    <col min="6" max="6" width="14.33203125" style="138" customWidth="1"/>
    <col min="7" max="7" width="25.16015625" style="138" customWidth="1"/>
    <col min="8" max="8" width="17.66015625" style="138" customWidth="1"/>
    <col min="9" max="9" width="16.16015625" style="138" customWidth="1"/>
    <col min="10" max="10" width="3.33203125" style="138" customWidth="1"/>
    <col min="11" max="11" width="24.16015625" style="138" customWidth="1"/>
    <col min="12" max="12" width="52.83203125" style="140" customWidth="1"/>
    <col min="13" max="13" width="0.1640625" style="6" customWidth="1"/>
    <col min="14" max="14" width="15.16015625" style="7" customWidth="1"/>
    <col min="15" max="15" width="16.5" style="7" customWidth="1"/>
    <col min="16" max="16" width="16.33203125" style="7" bestFit="1" customWidth="1"/>
    <col min="17" max="21" width="9.33203125" style="7" customWidth="1"/>
    <col min="22" max="22" width="17.5" style="9" bestFit="1" customWidth="1"/>
    <col min="23" max="23" width="15.83203125" style="9" bestFit="1" customWidth="1"/>
    <col min="24" max="24" width="9.33203125" style="9" customWidth="1"/>
    <col min="25" max="16384" width="9.33203125" style="7" customWidth="1"/>
  </cols>
  <sheetData>
    <row r="1" spans="1:23" ht="29.25" customHeight="1" thickBot="1">
      <c r="A1" s="244" t="s">
        <v>625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V1" s="8"/>
      <c r="W1" s="8"/>
    </row>
    <row r="2" spans="1:24" s="11" customFormat="1" ht="13.5" thickBot="1" thickTop="1">
      <c r="A2" s="245" t="str">
        <f>+Criteria!A6</f>
        <v>XXXXX Building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10"/>
      <c r="V2" s="8"/>
      <c r="W2" s="8"/>
      <c r="X2" s="9"/>
    </row>
    <row r="3" spans="1:24" s="11" customFormat="1" ht="13.5" thickBot="1" thickTop="1">
      <c r="A3" s="12" t="s">
        <v>626</v>
      </c>
      <c r="B3" s="13"/>
      <c r="C3" s="13"/>
      <c r="D3" s="14" t="str">
        <f>+Criteria!A6</f>
        <v>XXXXX Building</v>
      </c>
      <c r="E3" s="15"/>
      <c r="F3" s="15"/>
      <c r="G3" s="16"/>
      <c r="I3" s="12" t="s">
        <v>627</v>
      </c>
      <c r="J3" s="14" t="s">
        <v>755</v>
      </c>
      <c r="K3" s="15"/>
      <c r="L3" s="17"/>
      <c r="M3" s="10"/>
      <c r="V3" s="8"/>
      <c r="W3" s="8"/>
      <c r="X3" s="9"/>
    </row>
    <row r="4" spans="1:24" s="11" customFormat="1" ht="15" customHeight="1" thickBot="1">
      <c r="A4" s="12" t="s">
        <v>628</v>
      </c>
      <c r="B4" s="13"/>
      <c r="C4" s="13"/>
      <c r="D4" s="246"/>
      <c r="E4" s="246"/>
      <c r="F4" s="246"/>
      <c r="G4" s="18"/>
      <c r="I4" s="12" t="s">
        <v>629</v>
      </c>
      <c r="J4" s="19"/>
      <c r="K4" s="19"/>
      <c r="L4" s="20"/>
      <c r="M4" s="10"/>
      <c r="V4" s="8"/>
      <c r="W4" s="8"/>
      <c r="X4" s="9"/>
    </row>
    <row r="5" spans="1:24" s="11" customFormat="1" ht="12.75" thickBot="1">
      <c r="A5" s="21" t="s">
        <v>630</v>
      </c>
      <c r="B5" s="13"/>
      <c r="C5" s="13"/>
      <c r="D5" s="246"/>
      <c r="E5" s="246"/>
      <c r="F5" s="246"/>
      <c r="G5" s="18"/>
      <c r="I5" s="13"/>
      <c r="J5" s="13"/>
      <c r="K5" s="22"/>
      <c r="L5" s="23"/>
      <c r="M5" s="10"/>
      <c r="V5" s="8"/>
      <c r="W5" s="8"/>
      <c r="X5" s="9"/>
    </row>
    <row r="6" spans="1:24" s="11" customFormat="1" ht="12">
      <c r="A6" s="21" t="s">
        <v>631</v>
      </c>
      <c r="B6" s="13"/>
      <c r="C6" s="13"/>
      <c r="D6" s="24"/>
      <c r="E6" s="25"/>
      <c r="F6" s="26"/>
      <c r="G6" s="26"/>
      <c r="I6" s="12" t="s">
        <v>632</v>
      </c>
      <c r="J6" s="13"/>
      <c r="K6" s="27" t="s">
        <v>633</v>
      </c>
      <c r="L6" s="28"/>
      <c r="V6" s="8"/>
      <c r="W6" s="8"/>
      <c r="X6" s="9"/>
    </row>
    <row r="7" spans="1:24" s="11" customFormat="1" ht="12">
      <c r="A7" s="21" t="s">
        <v>634</v>
      </c>
      <c r="B7" s="13"/>
      <c r="C7" s="13"/>
      <c r="D7" s="13"/>
      <c r="E7" s="13"/>
      <c r="F7" s="26"/>
      <c r="G7" s="26"/>
      <c r="H7" s="13"/>
      <c r="I7" s="13" t="s">
        <v>635</v>
      </c>
      <c r="J7" s="13"/>
      <c r="K7" s="29"/>
      <c r="L7" s="29"/>
      <c r="M7" s="30"/>
      <c r="V7" s="8"/>
      <c r="W7" s="8"/>
      <c r="X7" s="9"/>
    </row>
    <row r="8" spans="1:24" s="11" customFormat="1" ht="12">
      <c r="A8" s="13"/>
      <c r="B8" s="13"/>
      <c r="C8" s="13"/>
      <c r="D8" s="13"/>
      <c r="E8" s="13"/>
      <c r="F8" s="26"/>
      <c r="G8" s="26"/>
      <c r="H8" s="13"/>
      <c r="I8" s="13" t="s">
        <v>636</v>
      </c>
      <c r="J8" s="13"/>
      <c r="K8" s="29"/>
      <c r="L8" s="31"/>
      <c r="M8" s="32"/>
      <c r="V8" s="8"/>
      <c r="W8" s="8"/>
      <c r="X8" s="9"/>
    </row>
    <row r="9" spans="1:24" s="11" customFormat="1" ht="13.5" customHeight="1">
      <c r="A9" s="12" t="s">
        <v>637</v>
      </c>
      <c r="B9" s="13"/>
      <c r="C9" s="13"/>
      <c r="D9" s="13"/>
      <c r="E9" s="33" t="e">
        <f>+'Construction Summary'!#REF!</f>
        <v>#REF!</v>
      </c>
      <c r="F9" s="26"/>
      <c r="G9" s="26"/>
      <c r="H9" s="13"/>
      <c r="I9" s="13" t="s">
        <v>638</v>
      </c>
      <c r="J9" s="13"/>
      <c r="K9" s="34"/>
      <c r="L9" s="31"/>
      <c r="M9" s="32"/>
      <c r="V9" s="8"/>
      <c r="W9" s="8"/>
      <c r="X9" s="9"/>
    </row>
    <row r="10" spans="1:24" s="11" customFormat="1" ht="12">
      <c r="A10" s="13"/>
      <c r="B10" s="13"/>
      <c r="C10" s="13"/>
      <c r="D10" s="13"/>
      <c r="E10" s="13"/>
      <c r="F10" s="13"/>
      <c r="G10" s="26"/>
      <c r="H10" s="35"/>
      <c r="I10" s="13" t="s">
        <v>639</v>
      </c>
      <c r="J10" s="13"/>
      <c r="K10" s="36"/>
      <c r="L10" s="31"/>
      <c r="M10" s="37"/>
      <c r="P10" s="38"/>
      <c r="V10" s="8"/>
      <c r="W10" s="8"/>
      <c r="X10" s="9"/>
    </row>
    <row r="11" spans="1:24" s="11" customFormat="1" ht="12.75" thickBot="1">
      <c r="A11" s="12" t="s">
        <v>640</v>
      </c>
      <c r="B11" s="13"/>
      <c r="C11" s="39"/>
      <c r="D11" s="39"/>
      <c r="E11" s="39"/>
      <c r="F11" s="13"/>
      <c r="G11" s="26"/>
      <c r="H11" s="247" t="s">
        <v>641</v>
      </c>
      <c r="I11" s="247"/>
      <c r="J11" s="247"/>
      <c r="K11" s="40"/>
      <c r="L11" s="41"/>
      <c r="M11" s="10"/>
      <c r="P11" s="38"/>
      <c r="V11" s="8"/>
      <c r="W11" s="8"/>
      <c r="X11" s="9"/>
    </row>
    <row r="12" spans="1:24" s="11" customFormat="1" ht="5.25" customHeight="1" thickBot="1">
      <c r="A12" s="42"/>
      <c r="B12" s="42"/>
      <c r="C12" s="42"/>
      <c r="D12" s="42"/>
      <c r="E12" s="42"/>
      <c r="F12" s="42"/>
      <c r="G12" s="43"/>
      <c r="H12" s="43"/>
      <c r="I12" s="43"/>
      <c r="J12" s="43"/>
      <c r="K12" s="43"/>
      <c r="L12" s="44"/>
      <c r="M12" s="12"/>
      <c r="V12" s="8"/>
      <c r="W12" s="8"/>
      <c r="X12" s="9"/>
    </row>
    <row r="13" spans="1:24" s="52" customFormat="1" ht="23.25" customHeight="1" thickBot="1">
      <c r="A13" s="45"/>
      <c r="B13" s="45"/>
      <c r="C13" s="46" t="s">
        <v>642</v>
      </c>
      <c r="D13" s="45"/>
      <c r="E13" s="45"/>
      <c r="F13" s="47" t="s">
        <v>643</v>
      </c>
      <c r="G13" s="48"/>
      <c r="H13" s="48"/>
      <c r="I13" s="248"/>
      <c r="J13" s="248"/>
      <c r="K13" s="49" t="s">
        <v>644</v>
      </c>
      <c r="L13" s="50"/>
      <c r="M13" s="51"/>
      <c r="N13" s="11"/>
      <c r="O13" s="11"/>
      <c r="Q13" s="11"/>
      <c r="V13" s="8"/>
      <c r="W13" s="8"/>
      <c r="X13" s="53"/>
    </row>
    <row r="14" spans="1:24" s="11" customFormat="1" ht="12">
      <c r="A14" s="54" t="s">
        <v>645</v>
      </c>
      <c r="B14" s="55" t="s">
        <v>646</v>
      </c>
      <c r="C14" s="56"/>
      <c r="D14" s="56"/>
      <c r="E14" s="56"/>
      <c r="F14" s="57"/>
      <c r="G14" s="57"/>
      <c r="H14" s="57"/>
      <c r="I14" s="58"/>
      <c r="J14" s="58"/>
      <c r="K14" s="59"/>
      <c r="L14" s="60"/>
      <c r="M14" s="61"/>
      <c r="V14" s="8"/>
      <c r="W14" s="8"/>
      <c r="X14" s="9"/>
    </row>
    <row r="15" spans="1:24" s="11" customFormat="1" ht="12">
      <c r="A15" s="13"/>
      <c r="B15" s="62" t="s">
        <v>647</v>
      </c>
      <c r="C15" s="63" t="s">
        <v>648</v>
      </c>
      <c r="D15" s="63"/>
      <c r="E15" s="64"/>
      <c r="F15" s="65"/>
      <c r="G15" s="65"/>
      <c r="H15" s="66" t="e">
        <f>+E9</f>
        <v>#REF!</v>
      </c>
      <c r="I15" s="67" t="s">
        <v>649</v>
      </c>
      <c r="J15" s="67"/>
      <c r="K15" s="68"/>
      <c r="L15" s="69"/>
      <c r="M15" s="61"/>
      <c r="V15" s="8"/>
      <c r="W15" s="8"/>
      <c r="X15" s="9"/>
    </row>
    <row r="16" spans="1:24" s="11" customFormat="1" ht="12">
      <c r="A16" s="13"/>
      <c r="B16" s="62" t="s">
        <v>650</v>
      </c>
      <c r="C16" s="63" t="s">
        <v>651</v>
      </c>
      <c r="D16" s="63"/>
      <c r="E16" s="64"/>
      <c r="F16" s="65"/>
      <c r="G16" s="65"/>
      <c r="H16" s="65">
        <v>0</v>
      </c>
      <c r="I16" s="67" t="s">
        <v>652</v>
      </c>
      <c r="J16" s="67"/>
      <c r="K16" s="68"/>
      <c r="L16" s="69"/>
      <c r="M16" s="61"/>
      <c r="V16" s="8"/>
      <c r="W16" s="8"/>
      <c r="X16" s="9"/>
    </row>
    <row r="17" spans="1:24" s="11" customFormat="1" ht="12">
      <c r="A17" s="13"/>
      <c r="B17" s="13"/>
      <c r="C17" s="70"/>
      <c r="D17" s="70"/>
      <c r="E17" s="71"/>
      <c r="F17" s="72"/>
      <c r="G17" s="70" t="s">
        <v>653</v>
      </c>
      <c r="H17" s="73" t="e">
        <f>SUM(H15:H16)</f>
        <v>#REF!</v>
      </c>
      <c r="I17" s="67"/>
      <c r="J17" s="67"/>
      <c r="K17" s="68"/>
      <c r="L17" s="69"/>
      <c r="M17" s="61"/>
      <c r="V17" s="8"/>
      <c r="W17" s="8"/>
      <c r="X17" s="9"/>
    </row>
    <row r="18" spans="1:24" s="11" customFormat="1" ht="12">
      <c r="A18" s="13"/>
      <c r="B18" s="62" t="s">
        <v>654</v>
      </c>
      <c r="C18" s="63" t="s">
        <v>655</v>
      </c>
      <c r="D18" s="63"/>
      <c r="E18" s="64"/>
      <c r="F18" s="74">
        <v>0.1</v>
      </c>
      <c r="G18" s="75" t="s">
        <v>656</v>
      </c>
      <c r="H18" s="66" t="e">
        <f>+H17*F18</f>
        <v>#REF!</v>
      </c>
      <c r="I18" s="76" t="s">
        <v>657</v>
      </c>
      <c r="J18" s="67"/>
      <c r="K18" s="68"/>
      <c r="L18" s="69"/>
      <c r="M18" s="61"/>
      <c r="V18" s="8"/>
      <c r="W18" s="8"/>
      <c r="X18" s="9"/>
    </row>
    <row r="19" spans="1:24" s="11" customFormat="1" ht="12">
      <c r="A19" s="13"/>
      <c r="B19" s="62" t="s">
        <v>658</v>
      </c>
      <c r="C19" s="63" t="s">
        <v>659</v>
      </c>
      <c r="D19" s="63"/>
      <c r="E19" s="77"/>
      <c r="F19" s="78">
        <v>0.02</v>
      </c>
      <c r="G19" s="75" t="s">
        <v>656</v>
      </c>
      <c r="H19" s="66" t="e">
        <f>+F19*H15</f>
        <v>#REF!</v>
      </c>
      <c r="I19" s="67" t="s">
        <v>660</v>
      </c>
      <c r="J19" s="67"/>
      <c r="K19" s="68"/>
      <c r="L19" s="69"/>
      <c r="M19" s="61"/>
      <c r="V19" s="8"/>
      <c r="W19" s="8"/>
      <c r="X19" s="9"/>
    </row>
    <row r="20" spans="1:24" s="11" customFormat="1" ht="12">
      <c r="A20" s="13"/>
      <c r="B20" s="62"/>
      <c r="C20" s="79"/>
      <c r="D20" s="79"/>
      <c r="E20" s="71"/>
      <c r="F20" s="80"/>
      <c r="G20" s="81" t="s">
        <v>661</v>
      </c>
      <c r="H20" s="73" t="e">
        <f>SUM(H17:H19)</f>
        <v>#REF!</v>
      </c>
      <c r="I20" s="67"/>
      <c r="J20" s="67"/>
      <c r="K20" s="68"/>
      <c r="L20" s="69"/>
      <c r="M20" s="61"/>
      <c r="V20" s="8"/>
      <c r="W20" s="8"/>
      <c r="X20" s="9"/>
    </row>
    <row r="21" spans="1:24" s="11" customFormat="1" ht="12">
      <c r="A21" s="13"/>
      <c r="B21" s="62" t="s">
        <v>662</v>
      </c>
      <c r="C21" s="63" t="s">
        <v>663</v>
      </c>
      <c r="D21" s="63"/>
      <c r="E21" s="77"/>
      <c r="F21" s="82">
        <v>0.01</v>
      </c>
      <c r="G21" s="75" t="s">
        <v>664</v>
      </c>
      <c r="H21" s="66" t="e">
        <f>+H20*F21</f>
        <v>#REF!</v>
      </c>
      <c r="I21" s="67" t="s">
        <v>665</v>
      </c>
      <c r="J21" s="67"/>
      <c r="K21" s="68"/>
      <c r="L21" s="69"/>
      <c r="M21" s="61"/>
      <c r="V21" s="8"/>
      <c r="W21" s="8"/>
      <c r="X21" s="9"/>
    </row>
    <row r="22" spans="1:24" s="11" customFormat="1" ht="12">
      <c r="A22" s="13"/>
      <c r="B22" s="62"/>
      <c r="C22" s="70"/>
      <c r="D22" s="70"/>
      <c r="E22" s="71"/>
      <c r="F22" s="80"/>
      <c r="G22" s="83" t="s">
        <v>666</v>
      </c>
      <c r="H22" s="73" t="e">
        <f>SUM(H20:H21)</f>
        <v>#REF!</v>
      </c>
      <c r="I22" s="67"/>
      <c r="J22" s="67"/>
      <c r="K22" s="68"/>
      <c r="L22" s="69"/>
      <c r="M22" s="61"/>
      <c r="V22" s="8"/>
      <c r="W22" s="8"/>
      <c r="X22" s="9"/>
    </row>
    <row r="23" spans="1:24" s="11" customFormat="1" ht="12">
      <c r="A23" s="13"/>
      <c r="B23" s="62"/>
      <c r="C23" s="64"/>
      <c r="D23" s="64"/>
      <c r="E23" s="64"/>
      <c r="F23" s="74"/>
      <c r="G23" s="65"/>
      <c r="H23" s="66"/>
      <c r="I23" s="67"/>
      <c r="J23" s="67"/>
      <c r="K23" s="84"/>
      <c r="L23" s="69"/>
      <c r="M23" s="61"/>
      <c r="V23" s="8"/>
      <c r="W23" s="8"/>
      <c r="X23" s="9"/>
    </row>
    <row r="24" spans="1:24" s="11" customFormat="1" ht="12">
      <c r="A24" s="85" t="s">
        <v>667</v>
      </c>
      <c r="B24" s="86" t="s">
        <v>668</v>
      </c>
      <c r="C24" s="64"/>
      <c r="D24" s="64"/>
      <c r="E24" s="64"/>
      <c r="F24" s="74"/>
      <c r="G24" s="65"/>
      <c r="H24" s="66"/>
      <c r="I24" s="67"/>
      <c r="J24" s="67"/>
      <c r="K24" s="68"/>
      <c r="L24" s="69"/>
      <c r="M24" s="61"/>
      <c r="V24" s="8"/>
      <c r="W24" s="8"/>
      <c r="X24" s="9"/>
    </row>
    <row r="25" spans="1:24" s="11" customFormat="1" ht="12">
      <c r="A25" s="13"/>
      <c r="B25" s="62" t="s">
        <v>669</v>
      </c>
      <c r="C25" s="63" t="s">
        <v>670</v>
      </c>
      <c r="D25" s="63"/>
      <c r="E25" s="64"/>
      <c r="F25" s="87">
        <v>0.007</v>
      </c>
      <c r="G25" s="75" t="s">
        <v>671</v>
      </c>
      <c r="H25" s="66" t="e">
        <f>+H$17*F25</f>
        <v>#REF!</v>
      </c>
      <c r="I25" s="76" t="s">
        <v>672</v>
      </c>
      <c r="J25" s="67"/>
      <c r="K25" s="68"/>
      <c r="L25" s="69"/>
      <c r="M25" s="61"/>
      <c r="V25" s="8"/>
      <c r="W25" s="8"/>
      <c r="X25" s="9"/>
    </row>
    <row r="26" spans="1:24" s="11" customFormat="1" ht="12">
      <c r="A26" s="13"/>
      <c r="B26" s="62" t="s">
        <v>673</v>
      </c>
      <c r="C26" s="63" t="s">
        <v>674</v>
      </c>
      <c r="D26" s="63"/>
      <c r="E26" s="64"/>
      <c r="F26" s="82">
        <v>0.07</v>
      </c>
      <c r="G26" s="75" t="s">
        <v>671</v>
      </c>
      <c r="H26" s="66" t="e">
        <f>+H$17*F26</f>
        <v>#REF!</v>
      </c>
      <c r="I26" s="76" t="s">
        <v>675</v>
      </c>
      <c r="J26" s="67"/>
      <c r="K26" s="68"/>
      <c r="L26" s="69"/>
      <c r="M26" s="61"/>
      <c r="V26" s="8"/>
      <c r="W26" s="8"/>
      <c r="X26" s="9"/>
    </row>
    <row r="27" spans="1:24" s="11" customFormat="1" ht="12">
      <c r="A27" s="13"/>
      <c r="B27" s="62" t="s">
        <v>676</v>
      </c>
      <c r="C27" s="63" t="s">
        <v>677</v>
      </c>
      <c r="D27" s="63"/>
      <c r="E27" s="64"/>
      <c r="F27" s="74">
        <v>0.1</v>
      </c>
      <c r="G27" s="75" t="s">
        <v>678</v>
      </c>
      <c r="H27" s="66" t="e">
        <f>+H26*F27</f>
        <v>#REF!</v>
      </c>
      <c r="I27" s="76" t="s">
        <v>679</v>
      </c>
      <c r="J27" s="67"/>
      <c r="K27" s="68"/>
      <c r="L27" s="69"/>
      <c r="M27" s="61"/>
      <c r="V27" s="8"/>
      <c r="W27" s="8"/>
      <c r="X27" s="9"/>
    </row>
    <row r="28" spans="1:24" s="11" customFormat="1" ht="12">
      <c r="A28" s="13"/>
      <c r="B28" s="62" t="s">
        <v>680</v>
      </c>
      <c r="C28" s="63" t="s">
        <v>681</v>
      </c>
      <c r="D28" s="63"/>
      <c r="E28" s="64"/>
      <c r="F28" s="74">
        <v>0.02</v>
      </c>
      <c r="G28" s="75" t="s">
        <v>671</v>
      </c>
      <c r="H28" s="66" t="e">
        <f>+H$17*F28</f>
        <v>#REF!</v>
      </c>
      <c r="I28" s="76" t="s">
        <v>682</v>
      </c>
      <c r="J28" s="67"/>
      <c r="K28" s="68"/>
      <c r="L28" s="69"/>
      <c r="M28" s="61"/>
      <c r="V28" s="8"/>
      <c r="W28" s="8"/>
      <c r="X28" s="9"/>
    </row>
    <row r="29" spans="1:24" s="11" customFormat="1" ht="12">
      <c r="A29" s="13"/>
      <c r="B29" s="62" t="s">
        <v>683</v>
      </c>
      <c r="C29" s="63" t="s">
        <v>684</v>
      </c>
      <c r="D29" s="63"/>
      <c r="E29" s="64"/>
      <c r="F29" s="87">
        <v>0.004</v>
      </c>
      <c r="G29" s="75" t="s">
        <v>671</v>
      </c>
      <c r="H29" s="66" t="e">
        <f>+H$17*F29</f>
        <v>#REF!</v>
      </c>
      <c r="I29" s="76" t="s">
        <v>685</v>
      </c>
      <c r="J29" s="67"/>
      <c r="K29" s="68"/>
      <c r="L29" s="69"/>
      <c r="M29" s="61"/>
      <c r="V29" s="8"/>
      <c r="W29" s="8"/>
      <c r="X29" s="9"/>
    </row>
    <row r="30" spans="1:24" s="11" customFormat="1" ht="12">
      <c r="A30" s="13"/>
      <c r="B30" s="62"/>
      <c r="C30" s="70"/>
      <c r="D30" s="70"/>
      <c r="E30" s="71"/>
      <c r="F30" s="80"/>
      <c r="G30" s="83" t="s">
        <v>686</v>
      </c>
      <c r="H30" s="73" t="e">
        <f>SUM(H25:H29)</f>
        <v>#REF!</v>
      </c>
      <c r="I30" s="67"/>
      <c r="J30" s="67"/>
      <c r="K30" s="88"/>
      <c r="L30" s="69"/>
      <c r="M30" s="61"/>
      <c r="V30" s="8"/>
      <c r="W30" s="8"/>
      <c r="X30" s="9"/>
    </row>
    <row r="31" spans="1:24" s="11" customFormat="1" ht="12">
      <c r="A31" s="13"/>
      <c r="B31" s="62"/>
      <c r="C31" s="64"/>
      <c r="D31" s="64"/>
      <c r="E31" s="64"/>
      <c r="F31" s="89"/>
      <c r="G31" s="90"/>
      <c r="H31" s="66"/>
      <c r="I31" s="67"/>
      <c r="J31" s="67"/>
      <c r="K31" s="68"/>
      <c r="L31" s="69"/>
      <c r="M31" s="61"/>
      <c r="V31" s="8"/>
      <c r="W31" s="8"/>
      <c r="X31" s="9"/>
    </row>
    <row r="32" spans="1:24" s="11" customFormat="1" ht="12">
      <c r="A32" s="85" t="s">
        <v>687</v>
      </c>
      <c r="B32" s="86" t="s">
        <v>688</v>
      </c>
      <c r="C32" s="64"/>
      <c r="D32" s="64"/>
      <c r="E32" s="64"/>
      <c r="F32" s="89"/>
      <c r="G32" s="90"/>
      <c r="H32" s="66"/>
      <c r="I32" s="67"/>
      <c r="J32" s="67"/>
      <c r="K32" s="68"/>
      <c r="L32" s="69"/>
      <c r="M32" s="61"/>
      <c r="V32" s="8"/>
      <c r="W32" s="8"/>
      <c r="X32" s="9"/>
    </row>
    <row r="33" spans="1:24" s="11" customFormat="1" ht="12">
      <c r="A33" s="13"/>
      <c r="B33" s="62" t="s">
        <v>689</v>
      </c>
      <c r="C33" s="63" t="s">
        <v>690</v>
      </c>
      <c r="D33" s="64"/>
      <c r="E33" s="64"/>
      <c r="F33" s="74">
        <v>0.06</v>
      </c>
      <c r="G33" s="90" t="s">
        <v>691</v>
      </c>
      <c r="H33" s="91" t="e">
        <f>F33*(H22+H30+SUM(H34:H42))</f>
        <v>#REF!</v>
      </c>
      <c r="I33" s="67" t="s">
        <v>692</v>
      </c>
      <c r="J33" s="67"/>
      <c r="K33" s="68"/>
      <c r="L33" s="69"/>
      <c r="M33" s="61"/>
      <c r="V33" s="8"/>
      <c r="W33" s="8"/>
      <c r="X33" s="9"/>
    </row>
    <row r="34" spans="1:24" s="11" customFormat="1" ht="12">
      <c r="A34" s="13"/>
      <c r="B34" s="13" t="s">
        <v>693</v>
      </c>
      <c r="C34" s="63" t="s">
        <v>694</v>
      </c>
      <c r="D34" s="64"/>
      <c r="E34" s="64"/>
      <c r="F34" s="74">
        <v>0</v>
      </c>
      <c r="G34" s="90" t="s">
        <v>695</v>
      </c>
      <c r="H34" s="91">
        <v>0</v>
      </c>
      <c r="I34" s="67" t="s">
        <v>695</v>
      </c>
      <c r="J34" s="67"/>
      <c r="K34" s="68"/>
      <c r="L34" s="69"/>
      <c r="M34" s="61"/>
      <c r="V34" s="8"/>
      <c r="W34" s="8"/>
      <c r="X34" s="9"/>
    </row>
    <row r="35" spans="1:24" s="11" customFormat="1" ht="12">
      <c r="A35" s="13"/>
      <c r="B35" s="62" t="s">
        <v>696</v>
      </c>
      <c r="C35" s="63" t="s">
        <v>697</v>
      </c>
      <c r="D35" s="64"/>
      <c r="E35" s="64"/>
      <c r="F35" s="74">
        <v>0.0267</v>
      </c>
      <c r="G35" s="90" t="s">
        <v>664</v>
      </c>
      <c r="H35" s="91" t="e">
        <f>+H$20*F35</f>
        <v>#REF!</v>
      </c>
      <c r="I35" s="67" t="s">
        <v>698</v>
      </c>
      <c r="J35" s="67"/>
      <c r="K35" s="68"/>
      <c r="L35" s="69"/>
      <c r="M35" s="61"/>
      <c r="V35" s="8"/>
      <c r="W35" s="8"/>
      <c r="X35" s="9"/>
    </row>
    <row r="36" spans="1:24" s="11" customFormat="1" ht="12">
      <c r="A36" s="13"/>
      <c r="B36" s="62" t="s">
        <v>699</v>
      </c>
      <c r="C36" s="63" t="s">
        <v>700</v>
      </c>
      <c r="D36" s="64"/>
      <c r="E36" s="64"/>
      <c r="F36" s="74">
        <v>0</v>
      </c>
      <c r="G36" s="90" t="s">
        <v>664</v>
      </c>
      <c r="H36" s="91" t="e">
        <f aca="true" t="shared" si="0" ref="H36:H42">+H$20*F36</f>
        <v>#REF!</v>
      </c>
      <c r="I36" s="67" t="s">
        <v>701</v>
      </c>
      <c r="J36" s="67"/>
      <c r="K36" s="68"/>
      <c r="L36" s="69"/>
      <c r="M36" s="61"/>
      <c r="V36" s="8"/>
      <c r="W36" s="8"/>
      <c r="X36" s="9"/>
    </row>
    <row r="37" spans="1:24" s="11" customFormat="1" ht="12">
      <c r="A37" s="13"/>
      <c r="B37" s="13" t="s">
        <v>702</v>
      </c>
      <c r="C37" s="63" t="s">
        <v>703</v>
      </c>
      <c r="D37" s="64"/>
      <c r="E37" s="64"/>
      <c r="F37" s="74">
        <v>0</v>
      </c>
      <c r="G37" s="90" t="s">
        <v>664</v>
      </c>
      <c r="H37" s="91" t="e">
        <f t="shared" si="0"/>
        <v>#REF!</v>
      </c>
      <c r="I37" s="67" t="s">
        <v>682</v>
      </c>
      <c r="J37" s="92"/>
      <c r="K37" s="68"/>
      <c r="L37" s="69"/>
      <c r="M37" s="61"/>
      <c r="V37" s="8"/>
      <c r="W37" s="8"/>
      <c r="X37" s="9"/>
    </row>
    <row r="38" spans="1:24" s="11" customFormat="1" ht="12">
      <c r="A38" s="13"/>
      <c r="B38" s="13" t="s">
        <v>704</v>
      </c>
      <c r="C38" s="63" t="s">
        <v>705</v>
      </c>
      <c r="D38" s="64"/>
      <c r="E38" s="64"/>
      <c r="F38" s="74">
        <v>0.0355</v>
      </c>
      <c r="G38" s="90" t="s">
        <v>664</v>
      </c>
      <c r="H38" s="91" t="e">
        <f t="shared" si="0"/>
        <v>#REF!</v>
      </c>
      <c r="I38" s="67" t="s">
        <v>706</v>
      </c>
      <c r="J38" s="92"/>
      <c r="K38" s="68"/>
      <c r="L38" s="69"/>
      <c r="M38" s="61"/>
      <c r="V38" s="8"/>
      <c r="W38" s="8"/>
      <c r="X38" s="9"/>
    </row>
    <row r="39" spans="1:24" s="11" customFormat="1" ht="12">
      <c r="A39" s="13"/>
      <c r="B39" s="13" t="s">
        <v>707</v>
      </c>
      <c r="C39" s="63" t="s">
        <v>708</v>
      </c>
      <c r="D39" s="64"/>
      <c r="E39" s="64"/>
      <c r="F39" s="74">
        <v>0</v>
      </c>
      <c r="G39" s="90" t="s">
        <v>664</v>
      </c>
      <c r="H39" s="91" t="e">
        <f t="shared" si="0"/>
        <v>#REF!</v>
      </c>
      <c r="I39" s="67" t="s">
        <v>709</v>
      </c>
      <c r="J39" s="92"/>
      <c r="K39" s="84"/>
      <c r="L39" s="69"/>
      <c r="M39" s="61"/>
      <c r="V39" s="8"/>
      <c r="W39" s="8"/>
      <c r="X39" s="9"/>
    </row>
    <row r="40" spans="1:24" s="11" customFormat="1" ht="12">
      <c r="A40" s="13"/>
      <c r="B40" s="13" t="s">
        <v>710</v>
      </c>
      <c r="C40" s="63" t="s">
        <v>711</v>
      </c>
      <c r="D40" s="64"/>
      <c r="E40" s="64"/>
      <c r="F40" s="74">
        <v>0.007655</v>
      </c>
      <c r="G40" s="90" t="s">
        <v>664</v>
      </c>
      <c r="H40" s="91" t="e">
        <f>+H$20*F40</f>
        <v>#REF!</v>
      </c>
      <c r="I40" s="67" t="s">
        <v>712</v>
      </c>
      <c r="J40" s="92"/>
      <c r="K40" s="68"/>
      <c r="L40" s="69"/>
      <c r="M40" s="61"/>
      <c r="V40" s="8"/>
      <c r="W40" s="8"/>
      <c r="X40" s="9"/>
    </row>
    <row r="41" spans="1:24" s="11" customFormat="1" ht="12">
      <c r="A41" s="13"/>
      <c r="B41" s="13" t="s">
        <v>713</v>
      </c>
      <c r="C41" s="63" t="s">
        <v>714</v>
      </c>
      <c r="D41" s="64"/>
      <c r="E41" s="64"/>
      <c r="F41" s="74">
        <v>0.017</v>
      </c>
      <c r="G41" s="90" t="s">
        <v>664</v>
      </c>
      <c r="H41" s="91" t="e">
        <f t="shared" si="0"/>
        <v>#REF!</v>
      </c>
      <c r="I41" s="67" t="s">
        <v>715</v>
      </c>
      <c r="J41" s="92"/>
      <c r="K41" s="68"/>
      <c r="L41" s="69"/>
      <c r="M41" s="61"/>
      <c r="V41" s="8"/>
      <c r="W41" s="8"/>
      <c r="X41" s="9"/>
    </row>
    <row r="42" spans="1:24" s="11" customFormat="1" ht="12">
      <c r="A42" s="13"/>
      <c r="B42" s="11" t="s">
        <v>716</v>
      </c>
      <c r="C42" s="63" t="s">
        <v>717</v>
      </c>
      <c r="D42" s="64"/>
      <c r="E42" s="64"/>
      <c r="F42" s="74">
        <v>0</v>
      </c>
      <c r="G42" s="90" t="s">
        <v>664</v>
      </c>
      <c r="H42" s="91" t="e">
        <f t="shared" si="0"/>
        <v>#REF!</v>
      </c>
      <c r="I42" s="67" t="s">
        <v>718</v>
      </c>
      <c r="J42" s="92"/>
      <c r="K42" s="68"/>
      <c r="L42" s="69"/>
      <c r="M42" s="61"/>
      <c r="V42" s="8"/>
      <c r="W42" s="8"/>
      <c r="X42" s="9"/>
    </row>
    <row r="43" spans="1:24" s="11" customFormat="1" ht="12">
      <c r="A43" s="13"/>
      <c r="B43" s="13"/>
      <c r="C43" s="70"/>
      <c r="D43" s="70"/>
      <c r="E43" s="71"/>
      <c r="F43" s="93"/>
      <c r="G43" s="83" t="s">
        <v>719</v>
      </c>
      <c r="H43" s="73" t="e">
        <f>SUM(H33:H42)</f>
        <v>#REF!</v>
      </c>
      <c r="I43" s="94"/>
      <c r="J43" s="92"/>
      <c r="K43" s="68"/>
      <c r="L43" s="69"/>
      <c r="M43" s="61"/>
      <c r="V43" s="8"/>
      <c r="W43" s="8"/>
      <c r="X43" s="9"/>
    </row>
    <row r="44" spans="1:24" s="11" customFormat="1" ht="12">
      <c r="A44" s="13"/>
      <c r="B44" s="13"/>
      <c r="C44" s="95"/>
      <c r="D44" s="95"/>
      <c r="E44" s="96"/>
      <c r="F44" s="96"/>
      <c r="G44" s="97"/>
      <c r="H44" s="98"/>
      <c r="I44" s="99"/>
      <c r="J44" s="92"/>
      <c r="K44" s="68"/>
      <c r="L44" s="69"/>
      <c r="M44" s="61"/>
      <c r="V44" s="8"/>
      <c r="W44" s="8"/>
      <c r="X44" s="9"/>
    </row>
    <row r="45" spans="1:24" s="103" customFormat="1" ht="12.75" thickBot="1">
      <c r="A45" s="100"/>
      <c r="B45" s="64"/>
      <c r="C45" s="64"/>
      <c r="D45" s="64"/>
      <c r="E45" s="64"/>
      <c r="F45" s="101"/>
      <c r="G45" s="65"/>
      <c r="H45" s="101"/>
      <c r="I45" s="92"/>
      <c r="J45" s="92"/>
      <c r="K45" s="102"/>
      <c r="L45" s="69"/>
      <c r="M45" s="61"/>
      <c r="N45" s="11"/>
      <c r="O45" s="11"/>
      <c r="V45" s="104"/>
      <c r="W45" s="104"/>
      <c r="X45" s="104"/>
    </row>
    <row r="46" spans="1:24" s="11" customFormat="1" ht="15.75" customHeight="1" thickBot="1">
      <c r="A46" s="105"/>
      <c r="B46" s="105"/>
      <c r="C46" s="105"/>
      <c r="D46" s="105"/>
      <c r="E46" s="105"/>
      <c r="F46" s="106"/>
      <c r="G46" s="107" t="s">
        <v>720</v>
      </c>
      <c r="H46" s="108" t="e">
        <f>H22+SUM(H30)+SUM(H43)</f>
        <v>#REF!</v>
      </c>
      <c r="I46" s="109"/>
      <c r="J46" s="110"/>
      <c r="K46" s="111"/>
      <c r="L46" s="111"/>
      <c r="M46" s="112"/>
      <c r="V46" s="9"/>
      <c r="W46" s="9"/>
      <c r="X46" s="9"/>
    </row>
    <row r="47" spans="1:24" s="11" customFormat="1" ht="14.25" customHeight="1" hidden="1">
      <c r="A47" s="13"/>
      <c r="B47" s="13"/>
      <c r="C47" s="13"/>
      <c r="D47" s="13"/>
      <c r="E47" s="13"/>
      <c r="F47" s="26"/>
      <c r="G47" s="26"/>
      <c r="H47" s="26"/>
      <c r="I47" s="26"/>
      <c r="J47" s="26"/>
      <c r="K47" s="26"/>
      <c r="L47" s="113"/>
      <c r="M47" s="10"/>
      <c r="V47" s="9"/>
      <c r="W47" s="9"/>
      <c r="X47" s="9"/>
    </row>
    <row r="48" spans="1:24" s="11" customFormat="1" ht="8.25" customHeight="1">
      <c r="A48" s="13"/>
      <c r="B48" s="13"/>
      <c r="C48" s="13"/>
      <c r="D48" s="13"/>
      <c r="E48" s="13"/>
      <c r="F48" s="26"/>
      <c r="G48" s="26"/>
      <c r="H48" s="26"/>
      <c r="I48" s="26"/>
      <c r="J48" s="26"/>
      <c r="K48" s="26"/>
      <c r="L48" s="26"/>
      <c r="M48" s="114"/>
      <c r="V48" s="9"/>
      <c r="W48" s="9"/>
      <c r="X48" s="9"/>
    </row>
    <row r="49" spans="1:24" s="11" customFormat="1" ht="12">
      <c r="A49" s="13" t="s">
        <v>721</v>
      </c>
      <c r="B49" s="13"/>
      <c r="C49" s="115"/>
      <c r="D49" s="115"/>
      <c r="E49" s="115"/>
      <c r="F49" s="116"/>
      <c r="G49" s="116"/>
      <c r="H49" s="116"/>
      <c r="I49" s="116"/>
      <c r="J49" s="116"/>
      <c r="K49" s="116"/>
      <c r="L49" s="116"/>
      <c r="V49" s="9"/>
      <c r="W49" s="9"/>
      <c r="X49" s="9"/>
    </row>
    <row r="50" spans="1:24" s="11" customFormat="1" ht="12">
      <c r="A50" s="115"/>
      <c r="B50" s="115"/>
      <c r="C50" s="115"/>
      <c r="D50" s="115"/>
      <c r="E50" s="115"/>
      <c r="F50" s="116"/>
      <c r="G50" s="116"/>
      <c r="H50" s="116"/>
      <c r="I50" s="116"/>
      <c r="J50" s="116"/>
      <c r="K50" s="116"/>
      <c r="L50" s="116"/>
      <c r="M50" s="114"/>
      <c r="V50" s="9"/>
      <c r="W50" s="9"/>
      <c r="X50" s="9"/>
    </row>
    <row r="51" spans="1:24" s="11" customFormat="1" ht="12">
      <c r="A51" s="30"/>
      <c r="B51" s="30"/>
      <c r="C51" s="30"/>
      <c r="D51" s="30"/>
      <c r="E51" s="30"/>
      <c r="F51" s="117"/>
      <c r="G51" s="117"/>
      <c r="H51" s="117"/>
      <c r="I51" s="117"/>
      <c r="J51" s="117"/>
      <c r="K51" s="117"/>
      <c r="L51" s="117"/>
      <c r="M51" s="114"/>
      <c r="V51" s="9"/>
      <c r="W51" s="9"/>
      <c r="X51" s="9"/>
    </row>
    <row r="52" spans="1:24" s="11" customFormat="1" ht="12">
      <c r="A52" s="13"/>
      <c r="B52" s="118"/>
      <c r="C52" s="118"/>
      <c r="D52" s="118"/>
      <c r="E52" s="118"/>
      <c r="F52" s="26"/>
      <c r="G52" s="119"/>
      <c r="H52" s="119"/>
      <c r="I52" s="119"/>
      <c r="J52" s="119"/>
      <c r="K52" s="119"/>
      <c r="L52" s="119"/>
      <c r="M52" s="119"/>
      <c r="V52" s="9"/>
      <c r="W52" s="9"/>
      <c r="X52" s="9"/>
    </row>
    <row r="53" spans="1:15" ht="12.75">
      <c r="A53" s="120"/>
      <c r="B53" s="121" t="s">
        <v>722</v>
      </c>
      <c r="C53" s="120"/>
      <c r="D53" s="120"/>
      <c r="E53" s="120"/>
      <c r="F53" s="122"/>
      <c r="G53" s="122"/>
      <c r="H53" s="122"/>
      <c r="I53" s="122"/>
      <c r="J53" s="122"/>
      <c r="K53" s="122"/>
      <c r="L53" s="122"/>
      <c r="M53" s="123"/>
      <c r="N53" s="11"/>
      <c r="O53" s="11"/>
    </row>
    <row r="54" spans="1:15" ht="12.75">
      <c r="A54" s="124"/>
      <c r="B54" s="125">
        <v>1</v>
      </c>
      <c r="C54" s="126" t="s">
        <v>723</v>
      </c>
      <c r="D54" s="124"/>
      <c r="E54" s="124"/>
      <c r="F54" s="127"/>
      <c r="G54" s="128" t="e">
        <f>+H17+H21</f>
        <v>#REF!</v>
      </c>
      <c r="H54" s="129" t="s">
        <v>724</v>
      </c>
      <c r="I54" s="127"/>
      <c r="J54" s="127"/>
      <c r="K54" s="127"/>
      <c r="L54" s="130"/>
      <c r="N54" s="11"/>
      <c r="O54" s="11"/>
    </row>
    <row r="55" spans="1:15" ht="12.75">
      <c r="A55" s="124"/>
      <c r="B55" s="125">
        <v>2</v>
      </c>
      <c r="C55" s="126" t="s">
        <v>725</v>
      </c>
      <c r="D55" s="124"/>
      <c r="E55" s="124"/>
      <c r="F55" s="127"/>
      <c r="G55" s="128" t="e">
        <f>SUM(H18:H19)</f>
        <v>#REF!</v>
      </c>
      <c r="H55" s="129"/>
      <c r="I55" s="127"/>
      <c r="J55" s="127"/>
      <c r="K55" s="127"/>
      <c r="L55" s="130"/>
      <c r="N55" s="11"/>
      <c r="O55" s="11"/>
    </row>
    <row r="56" spans="1:15" ht="12.75">
      <c r="A56" s="124"/>
      <c r="B56" s="125">
        <v>3</v>
      </c>
      <c r="C56" s="126" t="s">
        <v>726</v>
      </c>
      <c r="D56" s="124"/>
      <c r="E56" s="124"/>
      <c r="F56" s="127"/>
      <c r="G56" s="128" t="e">
        <f>+H26+H28+H40</f>
        <v>#REF!</v>
      </c>
      <c r="H56" s="129" t="s">
        <v>727</v>
      </c>
      <c r="I56" s="127"/>
      <c r="J56" s="127"/>
      <c r="K56" s="127"/>
      <c r="L56" s="130"/>
      <c r="N56" s="11"/>
      <c r="O56" s="11"/>
    </row>
    <row r="57" spans="1:15" ht="12.75">
      <c r="A57" s="124"/>
      <c r="B57" s="125">
        <v>4</v>
      </c>
      <c r="C57" s="126" t="s">
        <v>728</v>
      </c>
      <c r="D57" s="124"/>
      <c r="E57" s="124"/>
      <c r="F57" s="127"/>
      <c r="G57" s="128" t="e">
        <f>+H27</f>
        <v>#REF!</v>
      </c>
      <c r="H57" s="129"/>
      <c r="I57" s="127"/>
      <c r="J57" s="127"/>
      <c r="K57" s="127"/>
      <c r="L57" s="130"/>
      <c r="N57" s="11"/>
      <c r="O57" s="11"/>
    </row>
    <row r="58" spans="1:12" ht="12.75">
      <c r="A58" s="124"/>
      <c r="B58" s="125">
        <v>5</v>
      </c>
      <c r="C58" s="126" t="s">
        <v>690</v>
      </c>
      <c r="D58" s="124"/>
      <c r="E58" s="124"/>
      <c r="F58" s="127"/>
      <c r="G58" s="128" t="e">
        <f>+H33</f>
        <v>#REF!</v>
      </c>
      <c r="H58" s="129"/>
      <c r="I58" s="127"/>
      <c r="J58" s="127"/>
      <c r="K58" s="127"/>
      <c r="L58" s="130"/>
    </row>
    <row r="59" spans="1:12" ht="12.75">
      <c r="A59" s="124"/>
      <c r="B59" s="125">
        <v>6</v>
      </c>
      <c r="C59" s="126" t="s">
        <v>729</v>
      </c>
      <c r="D59" s="124"/>
      <c r="E59" s="124"/>
      <c r="F59" s="127"/>
      <c r="G59" s="128" t="e">
        <f>+H35</f>
        <v>#REF!</v>
      </c>
      <c r="H59" s="129"/>
      <c r="I59" s="127"/>
      <c r="J59" s="127"/>
      <c r="K59" s="127"/>
      <c r="L59" s="130"/>
    </row>
    <row r="60" spans="1:12" ht="12.75">
      <c r="A60" s="124"/>
      <c r="B60" s="125">
        <v>7</v>
      </c>
      <c r="C60" s="126" t="s">
        <v>730</v>
      </c>
      <c r="D60" s="124"/>
      <c r="E60" s="124"/>
      <c r="F60" s="127"/>
      <c r="G60" s="128" t="e">
        <f>+H38</f>
        <v>#REF!</v>
      </c>
      <c r="H60" s="129"/>
      <c r="I60" s="127"/>
      <c r="J60" s="127"/>
      <c r="K60" s="127"/>
      <c r="L60" s="130"/>
    </row>
    <row r="61" spans="1:12" ht="12.75">
      <c r="A61" s="124"/>
      <c r="B61" s="125">
        <v>8</v>
      </c>
      <c r="C61" s="126" t="s">
        <v>731</v>
      </c>
      <c r="D61" s="124"/>
      <c r="E61" s="124"/>
      <c r="F61" s="127"/>
      <c r="G61" s="128" t="e">
        <f>+H29</f>
        <v>#REF!</v>
      </c>
      <c r="H61" s="129"/>
      <c r="I61" s="127"/>
      <c r="J61" s="127"/>
      <c r="K61" s="127"/>
      <c r="L61" s="130"/>
    </row>
    <row r="62" spans="1:12" ht="12.75">
      <c r="A62" s="124"/>
      <c r="B62" s="131">
        <v>9</v>
      </c>
      <c r="C62" s="126" t="s">
        <v>708</v>
      </c>
      <c r="D62" s="124"/>
      <c r="E62" s="124"/>
      <c r="F62" s="127"/>
      <c r="G62" s="128" t="e">
        <f>+H39</f>
        <v>#REF!</v>
      </c>
      <c r="H62" s="129"/>
      <c r="I62" s="127"/>
      <c r="J62" s="127"/>
      <c r="K62" s="127"/>
      <c r="L62" s="130"/>
    </row>
    <row r="63" spans="1:12" ht="12.75">
      <c r="A63" s="124"/>
      <c r="B63" s="131">
        <v>10</v>
      </c>
      <c r="C63" s="126" t="s">
        <v>732</v>
      </c>
      <c r="D63" s="124"/>
      <c r="E63" s="124"/>
      <c r="F63" s="127"/>
      <c r="G63" s="128" t="e">
        <f>+H25+H42</f>
        <v>#REF!</v>
      </c>
      <c r="H63" s="129" t="s">
        <v>733</v>
      </c>
      <c r="I63" s="127"/>
      <c r="J63" s="127"/>
      <c r="K63" s="127"/>
      <c r="L63" s="130"/>
    </row>
    <row r="64" spans="1:12" ht="12.75">
      <c r="A64" s="124"/>
      <c r="B64" s="131">
        <v>11</v>
      </c>
      <c r="C64" s="126" t="s">
        <v>734</v>
      </c>
      <c r="D64" s="124"/>
      <c r="E64" s="124"/>
      <c r="F64" s="127"/>
      <c r="G64" s="128" t="e">
        <f>+H41</f>
        <v>#REF!</v>
      </c>
      <c r="H64" s="129"/>
      <c r="I64" s="127"/>
      <c r="J64" s="127"/>
      <c r="K64" s="127"/>
      <c r="L64" s="130"/>
    </row>
    <row r="65" spans="1:12" ht="12.75">
      <c r="A65" s="124"/>
      <c r="B65" s="131">
        <v>12</v>
      </c>
      <c r="C65" s="126" t="s">
        <v>700</v>
      </c>
      <c r="D65" s="124"/>
      <c r="E65" s="124"/>
      <c r="F65" s="124"/>
      <c r="G65" s="128" t="e">
        <f>+H36</f>
        <v>#REF!</v>
      </c>
      <c r="H65" s="129"/>
      <c r="I65" s="127"/>
      <c r="J65" s="127"/>
      <c r="K65" s="127"/>
      <c r="L65" s="130"/>
    </row>
    <row r="66" spans="1:12" ht="12.75">
      <c r="A66" s="124"/>
      <c r="B66" s="131">
        <v>13</v>
      </c>
      <c r="C66" s="126" t="s">
        <v>735</v>
      </c>
      <c r="D66" s="124"/>
      <c r="E66" s="124"/>
      <c r="F66" s="124"/>
      <c r="G66" s="128" t="e">
        <f>+H37</f>
        <v>#REF!</v>
      </c>
      <c r="H66" s="129"/>
      <c r="I66" s="127"/>
      <c r="J66" s="127"/>
      <c r="K66" s="127"/>
      <c r="L66" s="130"/>
    </row>
    <row r="67" spans="1:12" ht="12.75">
      <c r="A67" s="124"/>
      <c r="B67" s="131">
        <v>14</v>
      </c>
      <c r="C67" s="126" t="s">
        <v>694</v>
      </c>
      <c r="D67" s="124"/>
      <c r="E67" s="124"/>
      <c r="F67" s="124"/>
      <c r="G67" s="128">
        <f>+H34</f>
        <v>0</v>
      </c>
      <c r="H67" s="129"/>
      <c r="I67" s="127"/>
      <c r="J67" s="127"/>
      <c r="K67" s="127"/>
      <c r="L67" s="130"/>
    </row>
    <row r="68" spans="1:12" ht="12.75">
      <c r="A68" s="124"/>
      <c r="B68" s="124"/>
      <c r="C68" s="132"/>
      <c r="D68" s="133"/>
      <c r="E68" s="133"/>
      <c r="F68" s="134" t="s">
        <v>736</v>
      </c>
      <c r="G68" s="135" t="e">
        <f>SUM(G54:G67)</f>
        <v>#REF!</v>
      </c>
      <c r="H68" s="136"/>
      <c r="I68" s="137"/>
      <c r="J68" s="137"/>
      <c r="K68" s="137"/>
      <c r="L68" s="130"/>
    </row>
    <row r="69" ht="12.75">
      <c r="H69" s="139"/>
    </row>
    <row r="70" spans="5:8" ht="12.75">
      <c r="E70" s="138" t="s">
        <v>737</v>
      </c>
      <c r="G70" s="128"/>
      <c r="H70" s="139"/>
    </row>
    <row r="71" spans="5:8" ht="12.75">
      <c r="E71" s="139" t="s">
        <v>738</v>
      </c>
      <c r="G71" s="128" t="e">
        <f>SUM(G54:G55)</f>
        <v>#REF!</v>
      </c>
      <c r="H71" s="139" t="e">
        <f>IF(G73=0,0,+G71/G73)</f>
        <v>#REF!</v>
      </c>
    </row>
    <row r="72" spans="5:9" ht="12.75">
      <c r="E72" s="141" t="s">
        <v>739</v>
      </c>
      <c r="F72" s="142"/>
      <c r="G72" s="143" t="e">
        <f>+G68-G71</f>
        <v>#REF!</v>
      </c>
      <c r="H72" s="144" t="e">
        <f>IF(G73=0,0,+G72/G73)</f>
        <v>#REF!</v>
      </c>
      <c r="I72" s="138" t="s">
        <v>740</v>
      </c>
    </row>
    <row r="73" spans="6:8" ht="12.75">
      <c r="F73" s="134" t="s">
        <v>736</v>
      </c>
      <c r="G73" s="128" t="e">
        <f>SUM(G71:G72)</f>
        <v>#REF!</v>
      </c>
      <c r="H73" s="139" t="e">
        <f>SUM(H71:H72)</f>
        <v>#REF!</v>
      </c>
    </row>
    <row r="74" ht="12.75">
      <c r="G74" s="128"/>
    </row>
    <row r="79" ht="12.75">
      <c r="D79" s="63"/>
    </row>
    <row r="80" spans="3:7" ht="12.75">
      <c r="C80" s="145">
        <v>1</v>
      </c>
      <c r="D80" s="63" t="s">
        <v>655</v>
      </c>
      <c r="G80" s="146" t="s">
        <v>741</v>
      </c>
    </row>
    <row r="81" spans="3:7" ht="12.75">
      <c r="C81" s="145">
        <v>2</v>
      </c>
      <c r="D81" s="63" t="s">
        <v>659</v>
      </c>
      <c r="G81" s="147">
        <v>0.02</v>
      </c>
    </row>
    <row r="82" spans="3:7" ht="12.75">
      <c r="C82" s="145">
        <v>3</v>
      </c>
      <c r="D82" s="63" t="s">
        <v>663</v>
      </c>
      <c r="G82" s="147">
        <v>0.01</v>
      </c>
    </row>
    <row r="83" spans="3:7" ht="12.75">
      <c r="C83" s="145">
        <v>4</v>
      </c>
      <c r="D83" s="63" t="s">
        <v>670</v>
      </c>
      <c r="G83" s="147" t="s">
        <v>742</v>
      </c>
    </row>
    <row r="84" spans="3:7" ht="12.75">
      <c r="C84" s="145">
        <v>5</v>
      </c>
      <c r="D84" s="63" t="s">
        <v>674</v>
      </c>
      <c r="G84" s="147" t="s">
        <v>743</v>
      </c>
    </row>
    <row r="85" spans="3:8" ht="12.75">
      <c r="C85" s="145">
        <v>6</v>
      </c>
      <c r="D85" s="63" t="s">
        <v>677</v>
      </c>
      <c r="G85" s="147" t="s">
        <v>744</v>
      </c>
      <c r="H85" s="138" t="s">
        <v>745</v>
      </c>
    </row>
    <row r="86" spans="3:7" ht="12.75">
      <c r="C86" s="145">
        <v>7</v>
      </c>
      <c r="D86" s="63" t="s">
        <v>746</v>
      </c>
      <c r="G86" s="147" t="s">
        <v>742</v>
      </c>
    </row>
    <row r="87" spans="3:7" ht="12.75">
      <c r="C87" s="145">
        <v>8</v>
      </c>
      <c r="D87" s="63" t="s">
        <v>684</v>
      </c>
      <c r="G87" s="147" t="s">
        <v>747</v>
      </c>
    </row>
    <row r="88" spans="3:8" ht="12.75">
      <c r="C88" s="145">
        <v>9</v>
      </c>
      <c r="D88" s="63" t="s">
        <v>690</v>
      </c>
      <c r="G88" s="147">
        <v>0.06</v>
      </c>
      <c r="H88" s="138" t="s">
        <v>748</v>
      </c>
    </row>
    <row r="89" spans="3:7" ht="12.75">
      <c r="C89" s="145">
        <v>10</v>
      </c>
      <c r="D89" s="63" t="s">
        <v>697</v>
      </c>
      <c r="G89" s="147" t="s">
        <v>749</v>
      </c>
    </row>
    <row r="90" spans="3:7" ht="12.75">
      <c r="C90" s="145">
        <v>11</v>
      </c>
      <c r="D90" s="63" t="s">
        <v>700</v>
      </c>
      <c r="G90" s="147" t="s">
        <v>750</v>
      </c>
    </row>
    <row r="91" spans="3:7" ht="12.75">
      <c r="C91" s="145">
        <v>12</v>
      </c>
      <c r="D91" s="63" t="s">
        <v>703</v>
      </c>
      <c r="G91" s="147" t="s">
        <v>742</v>
      </c>
    </row>
    <row r="92" spans="3:7" ht="12.75">
      <c r="C92" s="145">
        <v>13</v>
      </c>
      <c r="D92" s="63" t="s">
        <v>705</v>
      </c>
      <c r="G92" s="147">
        <v>0.04</v>
      </c>
    </row>
    <row r="93" spans="3:7" ht="12.75">
      <c r="C93" s="145">
        <v>14</v>
      </c>
      <c r="D93" s="63" t="s">
        <v>708</v>
      </c>
      <c r="G93" s="147">
        <v>0.01</v>
      </c>
    </row>
    <row r="94" spans="3:7" ht="12.75">
      <c r="C94" s="145">
        <v>15</v>
      </c>
      <c r="D94" s="63" t="s">
        <v>711</v>
      </c>
      <c r="G94" s="147" t="s">
        <v>751</v>
      </c>
    </row>
    <row r="95" spans="3:7" ht="12.75">
      <c r="C95" s="145">
        <v>16</v>
      </c>
      <c r="D95" s="63" t="s">
        <v>752</v>
      </c>
      <c r="G95" s="148" t="s">
        <v>753</v>
      </c>
    </row>
    <row r="96" spans="3:7" ht="12.75">
      <c r="C96" s="145">
        <v>17</v>
      </c>
      <c r="D96" s="63" t="s">
        <v>717</v>
      </c>
      <c r="G96" s="147" t="s">
        <v>754</v>
      </c>
    </row>
    <row r="97" ht="12.75">
      <c r="G97" s="147"/>
    </row>
  </sheetData>
  <sheetProtection/>
  <mergeCells count="6">
    <mergeCell ref="A1:L1"/>
    <mergeCell ref="A2:L2"/>
    <mergeCell ref="D4:F4"/>
    <mergeCell ref="D5:F5"/>
    <mergeCell ref="H11:J11"/>
    <mergeCell ref="I13:J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1"/>
  <sheetViews>
    <sheetView workbookViewId="0" topLeftCell="A6">
      <selection activeCell="E63" sqref="E63"/>
    </sheetView>
  </sheetViews>
  <sheetFormatPr defaultColWidth="9.33203125" defaultRowHeight="12.75"/>
  <cols>
    <col min="1" max="1" width="1.171875" style="1" customWidth="1"/>
    <col min="2" max="2" width="14.66015625" style="1" customWidth="1"/>
    <col min="3" max="3" width="41" style="1" customWidth="1"/>
    <col min="4" max="4" width="17" style="1" customWidth="1"/>
    <col min="5" max="5" width="26.33203125" style="1" customWidth="1"/>
    <col min="6" max="7" width="9.33203125" style="1" customWidth="1"/>
    <col min="8" max="8" width="13" style="1" bestFit="1" customWidth="1"/>
    <col min="9" max="16384" width="9.33203125" style="1" customWidth="1"/>
  </cols>
  <sheetData>
    <row r="1" spans="1:8" ht="12.75">
      <c r="A1" s="149"/>
      <c r="B1" s="149"/>
      <c r="C1" s="149"/>
      <c r="D1" s="149"/>
      <c r="E1" s="149"/>
      <c r="F1" s="149"/>
      <c r="G1" s="153"/>
      <c r="H1" s="153"/>
    </row>
    <row r="2" spans="1:8" ht="15.75">
      <c r="A2" s="250" t="s">
        <v>71</v>
      </c>
      <c r="B2" s="250"/>
      <c r="C2" s="250"/>
      <c r="D2" s="250"/>
      <c r="E2" s="250"/>
      <c r="F2" s="149"/>
      <c r="G2" s="153"/>
      <c r="H2" s="153"/>
    </row>
    <row r="3" spans="1:8" ht="6" customHeight="1">
      <c r="A3" s="168"/>
      <c r="B3" s="168"/>
      <c r="C3" s="168"/>
      <c r="D3" s="168"/>
      <c r="E3" s="168"/>
      <c r="F3" s="149"/>
      <c r="G3" s="153"/>
      <c r="H3" s="153"/>
    </row>
    <row r="4" spans="1:8" ht="15.75">
      <c r="A4" s="250" t="str">
        <f>+Criteria!A4</f>
        <v>100% CONSTRUCTION DOCUMENT COST ESTIMATE</v>
      </c>
      <c r="B4" s="250"/>
      <c r="C4" s="250"/>
      <c r="D4" s="250"/>
      <c r="E4" s="250"/>
      <c r="F4" s="149"/>
      <c r="G4" s="153"/>
      <c r="H4" s="153"/>
    </row>
    <row r="5" spans="1:8" ht="16.5">
      <c r="A5" s="252" t="str">
        <f>+Criteria!A5</f>
        <v>SELECT COLLEGE</v>
      </c>
      <c r="B5" s="252"/>
      <c r="C5" s="252"/>
      <c r="D5" s="252"/>
      <c r="E5" s="252"/>
      <c r="F5" s="149"/>
      <c r="G5" s="153"/>
      <c r="H5" s="153"/>
    </row>
    <row r="6" spans="1:8" ht="15.75">
      <c r="A6" s="250" t="str">
        <f>+Criteria!A6</f>
        <v>XXXXX Building</v>
      </c>
      <c r="B6" s="250"/>
      <c r="C6" s="250"/>
      <c r="D6" s="250"/>
      <c r="E6" s="250"/>
      <c r="F6" s="149"/>
      <c r="G6" s="149">
        <f>+'Detailed Estimate'!I4</f>
        <v>1</v>
      </c>
      <c r="H6" s="149" t="s">
        <v>622</v>
      </c>
    </row>
    <row r="7" spans="1:8" ht="12.75">
      <c r="A7" s="251" t="str">
        <f>+'Cover Sheet'!A42:H42</f>
        <v>Dated: </v>
      </c>
      <c r="B7" s="251"/>
      <c r="C7" s="251"/>
      <c r="D7" s="251"/>
      <c r="E7" s="251"/>
      <c r="F7" s="149"/>
      <c r="G7" s="153"/>
      <c r="H7" s="153"/>
    </row>
    <row r="8" spans="1:8" ht="25.5" customHeight="1">
      <c r="A8" s="149"/>
      <c r="B8" s="149"/>
      <c r="C8" s="149"/>
      <c r="D8" s="149"/>
      <c r="E8" s="149"/>
      <c r="F8" s="149"/>
      <c r="G8" s="153"/>
      <c r="H8" s="153"/>
    </row>
    <row r="9" spans="1:8" ht="15.75">
      <c r="A9" s="249" t="s">
        <v>7</v>
      </c>
      <c r="B9" s="249"/>
      <c r="C9" s="249"/>
      <c r="D9" s="249"/>
      <c r="E9" s="249"/>
      <c r="F9" s="149"/>
      <c r="G9" s="153"/>
      <c r="H9" s="153"/>
    </row>
    <row r="10" spans="1:8" ht="25.5" customHeight="1">
      <c r="A10" s="149"/>
      <c r="B10" s="169"/>
      <c r="C10" s="169"/>
      <c r="D10" s="169"/>
      <c r="E10" s="169"/>
      <c r="F10" s="149"/>
      <c r="G10" s="153"/>
      <c r="H10" s="153"/>
    </row>
    <row r="11" spans="1:8" ht="15" customHeight="1">
      <c r="A11" s="149"/>
      <c r="B11" s="225" t="s">
        <v>8</v>
      </c>
      <c r="C11" s="170" t="s">
        <v>0</v>
      </c>
      <c r="D11" s="170" t="s">
        <v>73</v>
      </c>
      <c r="E11" s="226" t="s">
        <v>4</v>
      </c>
      <c r="F11" s="149"/>
      <c r="G11" s="153"/>
      <c r="H11" s="153"/>
    </row>
    <row r="12" spans="1:8" ht="12.75">
      <c r="A12" s="149"/>
      <c r="B12" s="149"/>
      <c r="C12" s="149"/>
      <c r="D12" s="149"/>
      <c r="E12" s="149"/>
      <c r="F12" s="153"/>
      <c r="G12" s="153"/>
      <c r="H12" s="153"/>
    </row>
    <row r="13" spans="1:8" ht="12.75">
      <c r="A13" s="153"/>
      <c r="B13" s="156">
        <v>1</v>
      </c>
      <c r="C13" s="153" t="s">
        <v>80</v>
      </c>
      <c r="D13" s="171"/>
      <c r="E13" s="172"/>
      <c r="F13" s="153"/>
      <c r="G13" s="153"/>
      <c r="H13" s="153"/>
    </row>
    <row r="14" spans="1:8" ht="12.75">
      <c r="A14" s="153"/>
      <c r="B14" s="156">
        <v>2</v>
      </c>
      <c r="C14" s="153" t="s">
        <v>757</v>
      </c>
      <c r="D14" s="171">
        <f aca="true" t="shared" si="0" ref="D14:D35">+E14/$G$6</f>
        <v>0</v>
      </c>
      <c r="E14" s="172">
        <f>+'Detailed Estimate'!G17</f>
        <v>0</v>
      </c>
      <c r="F14" s="153"/>
      <c r="G14" s="153"/>
      <c r="H14" s="153"/>
    </row>
    <row r="15" spans="1:8" ht="12.75">
      <c r="A15" s="153"/>
      <c r="B15" s="156">
        <v>3</v>
      </c>
      <c r="C15" s="153" t="s">
        <v>9</v>
      </c>
      <c r="D15" s="171">
        <f t="shared" si="0"/>
        <v>0</v>
      </c>
      <c r="E15" s="172">
        <f>+'Detailed Estimate'!G90</f>
        <v>0</v>
      </c>
      <c r="F15" s="153"/>
      <c r="G15" s="153"/>
      <c r="H15" s="153"/>
    </row>
    <row r="16" spans="1:8" ht="12.75">
      <c r="A16" s="153"/>
      <c r="B16" s="156">
        <v>4</v>
      </c>
      <c r="C16" s="153" t="s">
        <v>10</v>
      </c>
      <c r="D16" s="171">
        <f t="shared" si="0"/>
        <v>0</v>
      </c>
      <c r="E16" s="172">
        <f>+'Detailed Estimate'!G95</f>
        <v>0</v>
      </c>
      <c r="F16" s="153"/>
      <c r="G16" s="153"/>
      <c r="H16" s="153"/>
    </row>
    <row r="17" spans="1:8" ht="12.75">
      <c r="A17" s="153"/>
      <c r="B17" s="156">
        <v>5</v>
      </c>
      <c r="C17" s="153" t="s">
        <v>11</v>
      </c>
      <c r="D17" s="171">
        <f t="shared" si="0"/>
        <v>0</v>
      </c>
      <c r="E17" s="172">
        <f>+'Detailed Estimate'!G144</f>
        <v>0</v>
      </c>
      <c r="F17" s="153"/>
      <c r="G17" s="153"/>
      <c r="H17" s="153"/>
    </row>
    <row r="18" spans="1:8" ht="12.75">
      <c r="A18" s="153"/>
      <c r="B18" s="156">
        <v>6</v>
      </c>
      <c r="C18" s="153" t="s">
        <v>12</v>
      </c>
      <c r="D18" s="171">
        <f t="shared" si="0"/>
        <v>0</v>
      </c>
      <c r="E18" s="172">
        <f>+'Detailed Estimate'!G164</f>
        <v>0</v>
      </c>
      <c r="F18" s="153"/>
      <c r="G18" s="153"/>
      <c r="H18" s="153"/>
    </row>
    <row r="19" spans="1:8" ht="12.75">
      <c r="A19" s="153"/>
      <c r="B19" s="156">
        <v>7</v>
      </c>
      <c r="C19" s="153" t="s">
        <v>13</v>
      </c>
      <c r="D19" s="171">
        <f t="shared" si="0"/>
        <v>0</v>
      </c>
      <c r="E19" s="172">
        <f>+'Detailed Estimate'!G209</f>
        <v>0</v>
      </c>
      <c r="F19" s="153"/>
      <c r="G19" s="153"/>
      <c r="H19" s="153"/>
    </row>
    <row r="20" spans="1:8" ht="12.75">
      <c r="A20" s="153"/>
      <c r="B20" s="156">
        <v>8</v>
      </c>
      <c r="C20" s="153" t="s">
        <v>14</v>
      </c>
      <c r="D20" s="171">
        <f t="shared" si="0"/>
        <v>0</v>
      </c>
      <c r="E20" s="172">
        <f>+'Detailed Estimate'!G268</f>
        <v>0</v>
      </c>
      <c r="F20" s="153"/>
      <c r="G20" s="153"/>
      <c r="H20" s="153"/>
    </row>
    <row r="21" spans="1:8" ht="12.75">
      <c r="A21" s="153"/>
      <c r="B21" s="156">
        <v>9</v>
      </c>
      <c r="C21" s="153" t="s">
        <v>15</v>
      </c>
      <c r="D21" s="171">
        <f t="shared" si="0"/>
        <v>0</v>
      </c>
      <c r="E21" s="172">
        <f>+'Detailed Estimate'!G353</f>
        <v>0</v>
      </c>
      <c r="F21" s="153"/>
      <c r="G21" s="153"/>
      <c r="H21" s="153"/>
    </row>
    <row r="22" spans="1:8" ht="12.75">
      <c r="A22" s="153"/>
      <c r="B22" s="156">
        <v>10</v>
      </c>
      <c r="C22" s="153" t="s">
        <v>16</v>
      </c>
      <c r="D22" s="171">
        <f t="shared" si="0"/>
        <v>0</v>
      </c>
      <c r="E22" s="172">
        <f>+'Detailed Estimate'!G385</f>
        <v>0</v>
      </c>
      <c r="F22" s="153"/>
      <c r="G22" s="153"/>
      <c r="H22" s="153"/>
    </row>
    <row r="23" spans="1:9" ht="12.75">
      <c r="A23" s="153"/>
      <c r="B23" s="156">
        <v>11</v>
      </c>
      <c r="C23" s="153" t="s">
        <v>17</v>
      </c>
      <c r="D23" s="171">
        <f t="shared" si="0"/>
        <v>0</v>
      </c>
      <c r="E23" s="172">
        <f>+'Detailed Estimate'!G459</f>
        <v>0</v>
      </c>
      <c r="F23" s="153"/>
      <c r="G23" s="153"/>
      <c r="H23" s="153"/>
      <c r="I23" s="5"/>
    </row>
    <row r="24" spans="1:8" ht="12.75">
      <c r="A24" s="153"/>
      <c r="B24" s="156">
        <v>12</v>
      </c>
      <c r="C24" s="153" t="s">
        <v>18</v>
      </c>
      <c r="D24" s="171">
        <f t="shared" si="0"/>
        <v>0</v>
      </c>
      <c r="E24" s="172">
        <f>+'Detailed Estimate'!G469</f>
        <v>0</v>
      </c>
      <c r="F24" s="153"/>
      <c r="G24" s="153"/>
      <c r="H24" s="153"/>
    </row>
    <row r="25" spans="1:8" ht="12.75">
      <c r="A25" s="153"/>
      <c r="B25" s="156">
        <v>13</v>
      </c>
      <c r="C25" s="153" t="s">
        <v>72</v>
      </c>
      <c r="D25" s="171">
        <f t="shared" si="0"/>
        <v>0</v>
      </c>
      <c r="E25" s="172">
        <f>+'Detailed Estimate'!G474</f>
        <v>0</v>
      </c>
      <c r="F25" s="153"/>
      <c r="G25" s="153"/>
      <c r="H25" s="153"/>
    </row>
    <row r="26" spans="1:8" ht="12.75">
      <c r="A26" s="153"/>
      <c r="B26" s="156">
        <v>14</v>
      </c>
      <c r="C26" s="153" t="s">
        <v>19</v>
      </c>
      <c r="D26" s="171">
        <f t="shared" si="0"/>
        <v>0</v>
      </c>
      <c r="E26" s="172">
        <f>+'Detailed Estimate'!G489</f>
        <v>0</v>
      </c>
      <c r="F26" s="153"/>
      <c r="G26" s="153"/>
      <c r="H26" s="153"/>
    </row>
    <row r="27" spans="1:8" ht="12.75">
      <c r="A27" s="153"/>
      <c r="B27" s="156">
        <v>21</v>
      </c>
      <c r="C27" s="153" t="s">
        <v>74</v>
      </c>
      <c r="D27" s="171">
        <f t="shared" si="0"/>
        <v>0</v>
      </c>
      <c r="E27" s="172">
        <f>+'Detailed Estimate'!G492</f>
        <v>0</v>
      </c>
      <c r="F27" s="153"/>
      <c r="G27" s="153"/>
      <c r="H27" s="153"/>
    </row>
    <row r="28" spans="1:8" ht="12.75">
      <c r="A28" s="153"/>
      <c r="B28" s="156">
        <v>22</v>
      </c>
      <c r="C28" s="153" t="s">
        <v>76</v>
      </c>
      <c r="D28" s="171">
        <f t="shared" si="0"/>
        <v>0</v>
      </c>
      <c r="E28" s="172">
        <f>+'Detailed Estimate'!G495</f>
        <v>0</v>
      </c>
      <c r="F28" s="153"/>
      <c r="G28" s="153"/>
      <c r="H28" s="153"/>
    </row>
    <row r="29" spans="1:8" ht="12.75">
      <c r="A29" s="153"/>
      <c r="B29" s="156">
        <v>23</v>
      </c>
      <c r="C29" s="153" t="s">
        <v>77</v>
      </c>
      <c r="D29" s="171">
        <f t="shared" si="0"/>
        <v>0</v>
      </c>
      <c r="E29" s="172">
        <f>+'Detailed Estimate'!G558</f>
        <v>0</v>
      </c>
      <c r="F29" s="153"/>
      <c r="G29" s="153"/>
      <c r="H29" s="153"/>
    </row>
    <row r="30" spans="1:8" ht="12.75">
      <c r="A30" s="153"/>
      <c r="B30" s="156">
        <v>26</v>
      </c>
      <c r="C30" s="153" t="s">
        <v>20</v>
      </c>
      <c r="D30" s="171">
        <f t="shared" si="0"/>
        <v>0</v>
      </c>
      <c r="E30" s="172">
        <f>+'Detailed Estimate'!G689</f>
        <v>0</v>
      </c>
      <c r="F30" s="153"/>
      <c r="G30" s="153" t="s">
        <v>787</v>
      </c>
      <c r="H30" s="153"/>
    </row>
    <row r="31" spans="1:8" ht="12.75">
      <c r="A31" s="153"/>
      <c r="B31" s="156">
        <v>27</v>
      </c>
      <c r="C31" s="153" t="s">
        <v>92</v>
      </c>
      <c r="D31" s="171">
        <f t="shared" si="0"/>
        <v>0</v>
      </c>
      <c r="E31" s="172">
        <f>+'Detailed Estimate'!G705</f>
        <v>0</v>
      </c>
      <c r="F31" s="153"/>
      <c r="G31" s="153"/>
      <c r="H31" s="153"/>
    </row>
    <row r="32" spans="1:8" ht="12.75">
      <c r="A32" s="153"/>
      <c r="B32" s="156">
        <v>28</v>
      </c>
      <c r="C32" s="153" t="s">
        <v>87</v>
      </c>
      <c r="D32" s="171">
        <f t="shared" si="0"/>
        <v>0</v>
      </c>
      <c r="E32" s="172">
        <f>+'Detailed Estimate'!G724</f>
        <v>0</v>
      </c>
      <c r="F32" s="153"/>
      <c r="G32" s="153"/>
      <c r="H32" s="153"/>
    </row>
    <row r="33" spans="1:8" ht="12.75">
      <c r="A33" s="153"/>
      <c r="B33" s="156">
        <v>31</v>
      </c>
      <c r="C33" s="153" t="s">
        <v>78</v>
      </c>
      <c r="D33" s="171">
        <f t="shared" si="0"/>
        <v>0</v>
      </c>
      <c r="E33" s="172">
        <f>+'Detailed Estimate'!G739</f>
        <v>0</v>
      </c>
      <c r="F33" s="153"/>
      <c r="G33" s="153"/>
      <c r="H33" s="153"/>
    </row>
    <row r="34" spans="1:8" ht="12.75">
      <c r="A34" s="153"/>
      <c r="B34" s="156">
        <v>32</v>
      </c>
      <c r="C34" s="153" t="s">
        <v>79</v>
      </c>
      <c r="D34" s="171">
        <f t="shared" si="0"/>
        <v>0</v>
      </c>
      <c r="E34" s="172">
        <f>+'Detailed Estimate'!G745</f>
        <v>0</v>
      </c>
      <c r="F34" s="153"/>
      <c r="G34" s="153"/>
      <c r="H34" s="153"/>
    </row>
    <row r="35" spans="1:8" ht="12.75">
      <c r="A35" s="153"/>
      <c r="B35" s="156">
        <v>33</v>
      </c>
      <c r="C35" s="153" t="s">
        <v>97</v>
      </c>
      <c r="D35" s="171">
        <f t="shared" si="0"/>
        <v>0</v>
      </c>
      <c r="E35" s="172">
        <f>+'Detailed Estimate'!G750</f>
        <v>0</v>
      </c>
      <c r="F35" s="153"/>
      <c r="G35" s="153"/>
      <c r="H35" s="153"/>
    </row>
    <row r="36" spans="1:8" ht="12.75" hidden="1">
      <c r="A36" s="153"/>
      <c r="B36" s="156"/>
      <c r="C36" s="153"/>
      <c r="D36" s="157"/>
      <c r="E36" s="158"/>
      <c r="F36" s="153"/>
      <c r="G36" s="153"/>
      <c r="H36" s="153"/>
    </row>
    <row r="37" spans="1:8" ht="12.75" hidden="1">
      <c r="A37" s="153"/>
      <c r="B37" s="156"/>
      <c r="C37" s="153"/>
      <c r="D37" s="157"/>
      <c r="E37" s="158"/>
      <c r="F37" s="153"/>
      <c r="G37" s="153"/>
      <c r="H37" s="153"/>
    </row>
    <row r="38" spans="1:8" ht="10.5" customHeight="1">
      <c r="A38" s="153"/>
      <c r="B38" s="159"/>
      <c r="C38" s="155"/>
      <c r="D38" s="155"/>
      <c r="E38" s="160"/>
      <c r="F38" s="153"/>
      <c r="G38" s="153"/>
      <c r="H38" s="153"/>
    </row>
    <row r="39" spans="1:8" ht="16.5" customHeight="1">
      <c r="A39" s="153"/>
      <c r="B39" s="161"/>
      <c r="C39" s="162" t="s">
        <v>623</v>
      </c>
      <c r="D39" s="163">
        <f>+E39/G6</f>
        <v>0</v>
      </c>
      <c r="E39" s="164">
        <f>SUM(E13:E38)</f>
        <v>0</v>
      </c>
      <c r="F39" s="153"/>
      <c r="G39" s="153"/>
      <c r="H39" s="154"/>
    </row>
    <row r="40" spans="1:8" ht="10.5" customHeight="1">
      <c r="A40" s="153"/>
      <c r="B40" s="153"/>
      <c r="C40" s="165"/>
      <c r="D40" s="165"/>
      <c r="E40" s="166"/>
      <c r="F40" s="153"/>
      <c r="G40" s="153"/>
      <c r="H40" s="153"/>
    </row>
    <row r="41" spans="1:8" ht="12.75" customHeight="1">
      <c r="A41" s="153"/>
      <c r="B41" s="153"/>
      <c r="C41" s="153" t="s">
        <v>780</v>
      </c>
      <c r="D41" s="227">
        <v>0</v>
      </c>
      <c r="E41" s="158">
        <f>+E39*D41</f>
        <v>0</v>
      </c>
      <c r="F41" s="153"/>
      <c r="G41" s="153"/>
      <c r="H41" s="153"/>
    </row>
    <row r="42" spans="1:8" ht="12.75" customHeight="1">
      <c r="A42" s="153"/>
      <c r="B42" s="153"/>
      <c r="C42" s="153" t="s">
        <v>21</v>
      </c>
      <c r="D42" s="154"/>
      <c r="E42" s="158">
        <f>+E41+E39</f>
        <v>0</v>
      </c>
      <c r="F42" s="153"/>
      <c r="G42" s="153"/>
      <c r="H42" s="153"/>
    </row>
    <row r="43" spans="1:8" ht="12.75">
      <c r="A43" s="153"/>
      <c r="B43" s="153"/>
      <c r="C43" s="153" t="s">
        <v>781</v>
      </c>
      <c r="D43" s="227">
        <v>0</v>
      </c>
      <c r="E43" s="158">
        <f>+E42*D43</f>
        <v>0</v>
      </c>
      <c r="F43" s="153"/>
      <c r="G43" s="153"/>
      <c r="H43" s="153"/>
    </row>
    <row r="44" spans="1:8" ht="12.75">
      <c r="A44" s="153"/>
      <c r="B44" s="153"/>
      <c r="C44" s="153" t="s">
        <v>21</v>
      </c>
      <c r="D44" s="154"/>
      <c r="E44" s="158">
        <f>+E43+E42</f>
        <v>0</v>
      </c>
      <c r="F44" s="153"/>
      <c r="G44" s="153"/>
      <c r="H44" s="153"/>
    </row>
    <row r="45" spans="1:8" ht="12.75">
      <c r="A45" s="153"/>
      <c r="B45" s="153"/>
      <c r="C45" s="153" t="s">
        <v>782</v>
      </c>
      <c r="D45" s="227">
        <v>0</v>
      </c>
      <c r="E45" s="158">
        <f>+E44*D45</f>
        <v>0</v>
      </c>
      <c r="F45" s="153"/>
      <c r="G45" s="153"/>
      <c r="H45" s="153"/>
    </row>
    <row r="46" spans="1:8" ht="12.75">
      <c r="A46" s="153"/>
      <c r="B46" s="153"/>
      <c r="C46" s="153" t="s">
        <v>21</v>
      </c>
      <c r="D46" s="154"/>
      <c r="E46" s="158">
        <f>+E45+E44</f>
        <v>0</v>
      </c>
      <c r="F46" s="153"/>
      <c r="G46" s="153"/>
      <c r="H46" s="153"/>
    </row>
    <row r="47" spans="1:8" ht="12.75">
      <c r="A47" s="153"/>
      <c r="B47" s="153"/>
      <c r="C47" s="153" t="s">
        <v>783</v>
      </c>
      <c r="D47" s="227">
        <v>0</v>
      </c>
      <c r="E47" s="158">
        <f>+E46*D47</f>
        <v>0</v>
      </c>
      <c r="F47" s="153"/>
      <c r="G47" s="153"/>
      <c r="H47" s="153"/>
    </row>
    <row r="48" spans="1:8" ht="12.75">
      <c r="A48" s="153"/>
      <c r="B48" s="153"/>
      <c r="C48" s="153" t="s">
        <v>21</v>
      </c>
      <c r="D48" s="154"/>
      <c r="E48" s="158">
        <f>+E47+E46</f>
        <v>0</v>
      </c>
      <c r="F48" s="153"/>
      <c r="G48" s="153"/>
      <c r="H48" s="153"/>
    </row>
    <row r="49" spans="1:8" ht="12.75">
      <c r="A49" s="153"/>
      <c r="B49" s="153"/>
      <c r="C49" s="153" t="s">
        <v>784</v>
      </c>
      <c r="D49" s="227">
        <v>0</v>
      </c>
      <c r="E49" s="158">
        <f>+E48*D49</f>
        <v>0</v>
      </c>
      <c r="F49" s="153"/>
      <c r="G49" s="153"/>
      <c r="H49" s="153"/>
    </row>
    <row r="50" spans="1:8" ht="12.75">
      <c r="A50" s="153"/>
      <c r="B50" s="153"/>
      <c r="C50" s="153" t="s">
        <v>21</v>
      </c>
      <c r="D50" s="154"/>
      <c r="E50" s="158">
        <f>+E49+E48</f>
        <v>0</v>
      </c>
      <c r="F50" s="153"/>
      <c r="G50" s="153"/>
      <c r="H50" s="153"/>
    </row>
    <row r="51" spans="1:8" ht="12.75">
      <c r="A51" s="153"/>
      <c r="B51" s="153"/>
      <c r="C51" s="153" t="s">
        <v>785</v>
      </c>
      <c r="D51" s="227">
        <v>0</v>
      </c>
      <c r="E51" s="158">
        <f>+E50*D51</f>
        <v>0</v>
      </c>
      <c r="F51" s="153"/>
      <c r="G51" s="153"/>
      <c r="H51" s="153"/>
    </row>
    <row r="52" spans="1:8" ht="12.75">
      <c r="A52" s="153"/>
      <c r="B52" s="153"/>
      <c r="C52" s="153" t="s">
        <v>21</v>
      </c>
      <c r="D52" s="154"/>
      <c r="E52" s="158">
        <f>+E51+E50</f>
        <v>0</v>
      </c>
      <c r="F52" s="153"/>
      <c r="G52" s="153"/>
      <c r="H52" s="153"/>
    </row>
    <row r="53" spans="1:8" ht="12.75">
      <c r="A53" s="153"/>
      <c r="B53" s="153"/>
      <c r="C53" s="153" t="s">
        <v>786</v>
      </c>
      <c r="D53" s="173">
        <v>0.00101</v>
      </c>
      <c r="E53" s="158">
        <f>+E52*0.00101</f>
        <v>0</v>
      </c>
      <c r="F53" s="153"/>
      <c r="G53" s="153"/>
      <c r="H53" s="153"/>
    </row>
    <row r="54" spans="1:8" ht="12.75" customHeight="1">
      <c r="A54" s="153"/>
      <c r="B54" s="153"/>
      <c r="C54" s="153"/>
      <c r="D54" s="153"/>
      <c r="E54" s="158"/>
      <c r="F54" s="153"/>
      <c r="G54" s="153"/>
      <c r="H54" s="153"/>
    </row>
    <row r="55" spans="1:8" ht="16.5" customHeight="1">
      <c r="A55" s="153"/>
      <c r="B55" s="167"/>
      <c r="C55" s="162" t="s">
        <v>624</v>
      </c>
      <c r="D55" s="163">
        <f>+E55/G6</f>
        <v>0</v>
      </c>
      <c r="E55" s="164">
        <f>+E53+E52</f>
        <v>0</v>
      </c>
      <c r="F55" s="153"/>
      <c r="G55" s="153"/>
      <c r="H55" s="153"/>
    </row>
    <row r="56" spans="3:5" s="213" customFormat="1" ht="16.5" customHeight="1" hidden="1">
      <c r="C56" s="214"/>
      <c r="D56" s="215"/>
      <c r="E56" s="216"/>
    </row>
    <row r="57" spans="2:5" s="149" customFormat="1" ht="16.5" customHeight="1" hidden="1">
      <c r="B57" s="217"/>
      <c r="C57" s="218" t="s">
        <v>765</v>
      </c>
      <c r="D57" s="219"/>
      <c r="E57" s="220">
        <f>+E39*0</f>
        <v>0</v>
      </c>
    </row>
    <row r="58" s="149" customFormat="1" ht="12.75" hidden="1">
      <c r="E58" s="172"/>
    </row>
    <row r="59" s="149" customFormat="1" ht="12.75" customHeight="1" hidden="1">
      <c r="E59" s="172"/>
    </row>
    <row r="60" spans="2:5" s="149" customFormat="1" ht="16.5" customHeight="1" hidden="1">
      <c r="B60" s="221"/>
      <c r="C60" s="218" t="s">
        <v>756</v>
      </c>
      <c r="D60" s="219">
        <f>+E60/G6</f>
        <v>0</v>
      </c>
      <c r="E60" s="220">
        <f>+E57+E55</f>
        <v>0</v>
      </c>
    </row>
    <row r="61" s="149" customFormat="1" ht="12.75"/>
    <row r="62" s="153" customFormat="1" ht="12.75"/>
    <row r="63" s="153" customFormat="1" ht="12.75"/>
    <row r="64" s="153" customFormat="1" ht="12.75"/>
    <row r="65" s="153" customFormat="1" ht="12.75"/>
    <row r="66" s="153" customFormat="1" ht="12.75"/>
    <row r="67" s="153" customFormat="1" ht="12.75"/>
    <row r="68" s="153" customFormat="1" ht="12.75"/>
    <row r="69" s="153" customFormat="1" ht="12.75"/>
    <row r="70" s="153" customFormat="1" ht="12.75"/>
    <row r="71" s="153" customFormat="1" ht="12.75"/>
    <row r="72" s="153" customFormat="1" ht="12.75"/>
    <row r="73" s="153" customFormat="1" ht="12.75"/>
    <row r="74" s="153" customFormat="1" ht="12.75"/>
    <row r="75" s="153" customFormat="1" ht="12.75"/>
    <row r="76" s="153" customFormat="1" ht="12.75"/>
    <row r="77" s="153" customFormat="1" ht="12.75"/>
    <row r="78" s="153" customFormat="1" ht="12.75"/>
    <row r="79" s="153" customFormat="1" ht="12.75"/>
    <row r="80" s="153" customFormat="1" ht="12.75"/>
    <row r="81" s="153" customFormat="1" ht="12.75"/>
    <row r="82" s="153" customFormat="1" ht="12.75"/>
    <row r="83" s="153" customFormat="1" ht="12.75"/>
    <row r="84" s="153" customFormat="1" ht="12.75"/>
    <row r="85" s="153" customFormat="1" ht="12.75"/>
    <row r="86" s="153" customFormat="1" ht="12.75"/>
    <row r="87" s="153" customFormat="1" ht="12.75"/>
    <row r="88" s="153" customFormat="1" ht="12.75"/>
    <row r="89" s="153" customFormat="1" ht="12.75"/>
    <row r="90" s="153" customFormat="1" ht="12.75"/>
    <row r="91" s="153" customFormat="1" ht="12.75"/>
    <row r="92" s="153" customFormat="1" ht="12.75"/>
    <row r="93" s="153" customFormat="1" ht="12.75"/>
    <row r="94" s="153" customFormat="1" ht="12.75"/>
    <row r="95" s="153" customFormat="1" ht="12.75"/>
    <row r="96" s="153" customFormat="1" ht="12.75"/>
    <row r="97" s="153" customFormat="1" ht="12.75"/>
    <row r="98" s="153" customFormat="1" ht="12.75"/>
    <row r="99" s="153" customFormat="1" ht="12.75"/>
    <row r="100" s="153" customFormat="1" ht="12.75"/>
    <row r="101" s="153" customFormat="1" ht="12.75"/>
    <row r="102" s="153" customFormat="1" ht="12.75"/>
    <row r="103" s="153" customFormat="1" ht="12.75"/>
    <row r="104" s="153" customFormat="1" ht="12.75"/>
    <row r="105" s="153" customFormat="1" ht="12.75"/>
    <row r="106" s="153" customFormat="1" ht="12.75"/>
    <row r="107" s="153" customFormat="1" ht="12.75"/>
    <row r="108" s="153" customFormat="1" ht="12.75"/>
    <row r="109" s="153" customFormat="1" ht="12.75"/>
    <row r="110" s="153" customFormat="1" ht="12.75"/>
    <row r="111" s="153" customFormat="1" ht="12.75"/>
    <row r="112" s="153" customFormat="1" ht="12.75"/>
    <row r="113" s="153" customFormat="1" ht="12.75"/>
    <row r="114" s="153" customFormat="1" ht="12.75"/>
    <row r="115" s="153" customFormat="1" ht="12.75"/>
    <row r="116" s="153" customFormat="1" ht="12.75"/>
    <row r="117" s="153" customFormat="1" ht="12.75"/>
    <row r="118" s="153" customFormat="1" ht="12.75"/>
    <row r="119" s="153" customFormat="1" ht="12.75"/>
    <row r="120" s="153" customFormat="1" ht="12.75"/>
    <row r="121" s="153" customFormat="1" ht="12.75"/>
    <row r="122" s="153" customFormat="1" ht="12.75"/>
    <row r="123" s="153" customFormat="1" ht="12.75"/>
    <row r="124" s="153" customFormat="1" ht="12.75"/>
    <row r="125" s="153" customFormat="1" ht="12.75"/>
    <row r="126" s="153" customFormat="1" ht="12.75"/>
    <row r="127" s="153" customFormat="1" ht="12.75"/>
    <row r="128" s="153" customFormat="1" ht="12.75"/>
    <row r="129" s="153" customFormat="1" ht="12.75"/>
    <row r="130" s="153" customFormat="1" ht="12.75"/>
    <row r="131" s="153" customFormat="1" ht="12.75"/>
    <row r="132" s="153" customFormat="1" ht="12.75"/>
    <row r="133" s="153" customFormat="1" ht="12.75"/>
    <row r="134" s="153" customFormat="1" ht="12.75"/>
    <row r="135" s="153" customFormat="1" ht="12.75"/>
    <row r="136" s="153" customFormat="1" ht="12.75"/>
    <row r="137" s="153" customFormat="1" ht="12.75"/>
    <row r="138" s="153" customFormat="1" ht="12.75"/>
    <row r="139" s="153" customFormat="1" ht="12.75"/>
    <row r="140" s="153" customFormat="1" ht="12.75"/>
    <row r="141" s="153" customFormat="1" ht="12.75"/>
    <row r="142" s="153" customFormat="1" ht="12.75"/>
    <row r="143" s="153" customFormat="1" ht="12.75"/>
    <row r="144" s="153" customFormat="1" ht="12.75"/>
    <row r="145" s="153" customFormat="1" ht="12.75"/>
    <row r="146" s="153" customFormat="1" ht="12.75"/>
    <row r="147" s="153" customFormat="1" ht="12.75"/>
    <row r="148" s="153" customFormat="1" ht="12.75"/>
    <row r="149" s="153" customFormat="1" ht="12.75"/>
    <row r="150" s="153" customFormat="1" ht="12.75"/>
    <row r="151" s="153" customFormat="1" ht="12.75"/>
    <row r="152" s="153" customFormat="1" ht="12.75"/>
    <row r="153" s="153" customFormat="1" ht="12.75"/>
    <row r="154" s="153" customFormat="1" ht="12.75"/>
    <row r="155" s="153" customFormat="1" ht="12.75"/>
    <row r="156" s="153" customFormat="1" ht="12.75"/>
    <row r="157" s="153" customFormat="1" ht="12.75"/>
    <row r="158" s="153" customFormat="1" ht="12.75"/>
    <row r="159" s="153" customFormat="1" ht="12.75"/>
    <row r="160" s="153" customFormat="1" ht="12.75"/>
    <row r="161" s="153" customFormat="1" ht="12.75"/>
    <row r="162" s="153" customFormat="1" ht="12.75"/>
    <row r="163" s="153" customFormat="1" ht="12.75"/>
    <row r="164" s="153" customFormat="1" ht="12.75"/>
    <row r="165" s="153" customFormat="1" ht="12.75"/>
    <row r="166" s="153" customFormat="1" ht="12.75"/>
    <row r="167" s="153" customFormat="1" ht="12.75"/>
    <row r="168" s="153" customFormat="1" ht="12.75"/>
    <row r="169" s="153" customFormat="1" ht="12.75"/>
    <row r="170" s="153" customFormat="1" ht="12.75"/>
    <row r="171" s="153" customFormat="1" ht="12.75"/>
    <row r="172" s="153" customFormat="1" ht="12.75"/>
    <row r="173" s="153" customFormat="1" ht="12.75"/>
    <row r="174" s="153" customFormat="1" ht="12.75"/>
    <row r="175" s="153" customFormat="1" ht="12.75"/>
    <row r="176" s="153" customFormat="1" ht="12.75"/>
    <row r="177" s="153" customFormat="1" ht="12.75"/>
    <row r="178" s="153" customFormat="1" ht="12.75"/>
    <row r="179" s="153" customFormat="1" ht="12.75"/>
    <row r="180" s="153" customFormat="1" ht="12.75"/>
    <row r="181" s="153" customFormat="1" ht="12.75"/>
    <row r="182" s="153" customFormat="1" ht="12.75"/>
    <row r="183" s="153" customFormat="1" ht="12.75"/>
    <row r="184" s="153" customFormat="1" ht="12.75"/>
    <row r="185" s="153" customFormat="1" ht="12.75"/>
    <row r="186" s="153" customFormat="1" ht="12.75"/>
    <row r="187" s="153" customFormat="1" ht="12.75"/>
    <row r="188" s="153" customFormat="1" ht="12.75"/>
    <row r="189" s="153" customFormat="1" ht="12.75"/>
    <row r="190" s="153" customFormat="1" ht="12.75"/>
    <row r="191" s="153" customFormat="1" ht="12.75"/>
    <row r="192" s="153" customFormat="1" ht="12.75"/>
    <row r="193" s="153" customFormat="1" ht="12.75"/>
    <row r="194" s="153" customFormat="1" ht="12.75"/>
    <row r="195" s="153" customFormat="1" ht="12.75"/>
    <row r="196" s="153" customFormat="1" ht="12.75"/>
    <row r="197" s="153" customFormat="1" ht="12.75"/>
    <row r="198" s="153" customFormat="1" ht="12.75"/>
    <row r="199" s="153" customFormat="1" ht="12.75"/>
    <row r="200" s="153" customFormat="1" ht="12.75"/>
    <row r="201" s="153" customFormat="1" ht="12.75"/>
    <row r="202" s="153" customFormat="1" ht="12.75"/>
    <row r="203" s="153" customFormat="1" ht="12.75"/>
    <row r="204" s="153" customFormat="1" ht="12.75"/>
    <row r="205" s="153" customFormat="1" ht="12.75"/>
    <row r="206" s="153" customFormat="1" ht="12.75"/>
    <row r="207" s="153" customFormat="1" ht="12.75"/>
    <row r="208" s="153" customFormat="1" ht="12.75"/>
    <row r="209" s="153" customFormat="1" ht="12.75"/>
    <row r="210" s="153" customFormat="1" ht="12.75"/>
    <row r="211" s="153" customFormat="1" ht="12.75"/>
    <row r="212" s="153" customFormat="1" ht="12.75"/>
    <row r="213" s="153" customFormat="1" ht="12.75"/>
    <row r="214" spans="1:8" ht="12.75">
      <c r="A214" s="153"/>
      <c r="B214" s="153"/>
      <c r="C214" s="153"/>
      <c r="D214" s="153"/>
      <c r="E214" s="153"/>
      <c r="F214" s="153"/>
      <c r="G214" s="153"/>
      <c r="H214" s="153"/>
    </row>
    <row r="215" spans="1:8" ht="12.75">
      <c r="A215" s="153"/>
      <c r="B215" s="153"/>
      <c r="C215" s="153"/>
      <c r="D215" s="153"/>
      <c r="E215" s="153"/>
      <c r="F215" s="153"/>
      <c r="G215" s="153"/>
      <c r="H215" s="153"/>
    </row>
    <row r="216" spans="1:8" ht="12.75">
      <c r="A216" s="153"/>
      <c r="B216" s="153"/>
      <c r="C216" s="153"/>
      <c r="D216" s="153"/>
      <c r="E216" s="153"/>
      <c r="F216" s="153"/>
      <c r="G216" s="153"/>
      <c r="H216" s="153"/>
    </row>
    <row r="217" spans="1:8" ht="12.75">
      <c r="A217" s="153"/>
      <c r="B217" s="153"/>
      <c r="C217" s="153"/>
      <c r="D217" s="153"/>
      <c r="E217" s="153"/>
      <c r="F217" s="153"/>
      <c r="G217" s="153"/>
      <c r="H217" s="153"/>
    </row>
    <row r="218" spans="1:8" ht="12.75">
      <c r="A218" s="153"/>
      <c r="B218" s="153"/>
      <c r="C218" s="153"/>
      <c r="D218" s="153"/>
      <c r="E218" s="153"/>
      <c r="F218" s="153"/>
      <c r="G218" s="153"/>
      <c r="H218" s="153"/>
    </row>
    <row r="219" spans="1:8" ht="12.75">
      <c r="A219" s="153"/>
      <c r="B219" s="153"/>
      <c r="C219" s="153"/>
      <c r="D219" s="153"/>
      <c r="E219" s="153"/>
      <c r="F219" s="153"/>
      <c r="G219" s="153"/>
      <c r="H219" s="153"/>
    </row>
    <row r="220" spans="1:8" ht="12.75">
      <c r="A220" s="153"/>
      <c r="B220" s="153"/>
      <c r="C220" s="153"/>
      <c r="D220" s="153"/>
      <c r="E220" s="153"/>
      <c r="F220" s="153"/>
      <c r="G220" s="153"/>
      <c r="H220" s="153"/>
    </row>
    <row r="221" spans="1:8" ht="12.75">
      <c r="A221" s="153"/>
      <c r="B221" s="153"/>
      <c r="C221" s="153"/>
      <c r="D221" s="153"/>
      <c r="E221" s="153"/>
      <c r="F221" s="153"/>
      <c r="G221" s="153"/>
      <c r="H221" s="153"/>
    </row>
    <row r="222" spans="1:8" ht="12.75">
      <c r="A222" s="153"/>
      <c r="B222" s="153"/>
      <c r="C222" s="153"/>
      <c r="D222" s="153"/>
      <c r="E222" s="153"/>
      <c r="F222" s="153"/>
      <c r="G222" s="153"/>
      <c r="H222" s="153"/>
    </row>
    <row r="223" spans="1:8" ht="12.75">
      <c r="A223" s="153"/>
      <c r="B223" s="153"/>
      <c r="C223" s="153"/>
      <c r="D223" s="153"/>
      <c r="E223" s="153"/>
      <c r="F223" s="153"/>
      <c r="G223" s="153"/>
      <c r="H223" s="153"/>
    </row>
    <row r="224" spans="1:8" ht="12.75">
      <c r="A224" s="153"/>
      <c r="B224" s="153"/>
      <c r="C224" s="153"/>
      <c r="D224" s="153"/>
      <c r="E224" s="153"/>
      <c r="F224" s="153"/>
      <c r="G224" s="153"/>
      <c r="H224" s="153"/>
    </row>
    <row r="225" spans="1:8" ht="12.75">
      <c r="A225" s="153"/>
      <c r="B225" s="153"/>
      <c r="C225" s="153"/>
      <c r="D225" s="153"/>
      <c r="E225" s="153"/>
      <c r="F225" s="153"/>
      <c r="G225" s="153"/>
      <c r="H225" s="153"/>
    </row>
    <row r="226" spans="1:8" ht="12.75">
      <c r="A226" s="153"/>
      <c r="B226" s="153"/>
      <c r="C226" s="153"/>
      <c r="D226" s="153"/>
      <c r="E226" s="153"/>
      <c r="F226" s="153"/>
      <c r="G226" s="153"/>
      <c r="H226" s="153"/>
    </row>
    <row r="227" spans="1:8" ht="12.75">
      <c r="A227" s="153"/>
      <c r="B227" s="153"/>
      <c r="C227" s="153"/>
      <c r="D227" s="153"/>
      <c r="E227" s="153"/>
      <c r="F227" s="153"/>
      <c r="G227" s="153"/>
      <c r="H227" s="153"/>
    </row>
    <row r="228" spans="1:8" ht="12.75">
      <c r="A228" s="153"/>
      <c r="B228" s="153"/>
      <c r="C228" s="153"/>
      <c r="D228" s="153"/>
      <c r="E228" s="153"/>
      <c r="F228" s="153"/>
      <c r="G228" s="153"/>
      <c r="H228" s="153"/>
    </row>
    <row r="229" spans="1:8" ht="12.75">
      <c r="A229" s="153"/>
      <c r="B229" s="153"/>
      <c r="C229" s="153"/>
      <c r="D229" s="153"/>
      <c r="E229" s="153"/>
      <c r="F229" s="153"/>
      <c r="G229" s="153"/>
      <c r="H229" s="153"/>
    </row>
    <row r="230" spans="1:8" ht="12.75">
      <c r="A230" s="153"/>
      <c r="B230" s="153"/>
      <c r="C230" s="153"/>
      <c r="D230" s="153"/>
      <c r="E230" s="153"/>
      <c r="F230" s="153"/>
      <c r="G230" s="153"/>
      <c r="H230" s="153"/>
    </row>
    <row r="231" spans="1:8" ht="12.75">
      <c r="A231" s="153"/>
      <c r="B231" s="153"/>
      <c r="C231" s="153"/>
      <c r="D231" s="153"/>
      <c r="E231" s="153"/>
      <c r="F231" s="153"/>
      <c r="G231" s="153"/>
      <c r="H231" s="153"/>
    </row>
    <row r="232" spans="1:8" ht="12.75">
      <c r="A232" s="153"/>
      <c r="B232" s="153"/>
      <c r="C232" s="153"/>
      <c r="D232" s="153"/>
      <c r="E232" s="153"/>
      <c r="F232" s="153"/>
      <c r="G232" s="153"/>
      <c r="H232" s="153"/>
    </row>
    <row r="233" spans="1:8" ht="12.75">
      <c r="A233" s="153"/>
      <c r="B233" s="153"/>
      <c r="C233" s="153"/>
      <c r="D233" s="153"/>
      <c r="E233" s="153"/>
      <c r="F233" s="153"/>
      <c r="G233" s="153"/>
      <c r="H233" s="153"/>
    </row>
    <row r="234" spans="1:8" ht="12.75">
      <c r="A234" s="153"/>
      <c r="B234" s="153"/>
      <c r="C234" s="153"/>
      <c r="D234" s="153"/>
      <c r="E234" s="153"/>
      <c r="F234" s="153"/>
      <c r="G234" s="153"/>
      <c r="H234" s="153"/>
    </row>
    <row r="235" spans="1:8" ht="12.75">
      <c r="A235" s="153"/>
      <c r="B235" s="153"/>
      <c r="C235" s="153"/>
      <c r="D235" s="153"/>
      <c r="E235" s="153"/>
      <c r="F235" s="153"/>
      <c r="G235" s="153"/>
      <c r="H235" s="153"/>
    </row>
    <row r="236" spans="1:8" ht="12.75">
      <c r="A236" s="153"/>
      <c r="B236" s="153"/>
      <c r="C236" s="153"/>
      <c r="D236" s="153"/>
      <c r="E236" s="153"/>
      <c r="F236" s="153"/>
      <c r="G236" s="153"/>
      <c r="H236" s="153"/>
    </row>
    <row r="237" spans="1:8" ht="12.75">
      <c r="A237" s="153"/>
      <c r="B237" s="153"/>
      <c r="C237" s="153"/>
      <c r="D237" s="153"/>
      <c r="E237" s="153"/>
      <c r="F237" s="153"/>
      <c r="G237" s="153"/>
      <c r="H237" s="153"/>
    </row>
    <row r="238" spans="1:8" ht="12.75">
      <c r="A238" s="153"/>
      <c r="B238" s="153"/>
      <c r="C238" s="153"/>
      <c r="D238" s="153"/>
      <c r="E238" s="153"/>
      <c r="F238" s="153"/>
      <c r="G238" s="153"/>
      <c r="H238" s="153"/>
    </row>
    <row r="239" spans="1:8" ht="12.75">
      <c r="A239" s="153"/>
      <c r="B239" s="153"/>
      <c r="C239" s="153"/>
      <c r="D239" s="153"/>
      <c r="E239" s="153"/>
      <c r="F239" s="153"/>
      <c r="G239" s="153"/>
      <c r="H239" s="153"/>
    </row>
    <row r="240" spans="1:8" ht="12.75">
      <c r="A240" s="153"/>
      <c r="B240" s="153"/>
      <c r="C240" s="153"/>
      <c r="D240" s="153"/>
      <c r="E240" s="153"/>
      <c r="F240" s="153"/>
      <c r="G240" s="153"/>
      <c r="H240" s="153"/>
    </row>
    <row r="241" spans="1:8" ht="12.75">
      <c r="A241" s="153"/>
      <c r="B241" s="153"/>
      <c r="C241" s="153"/>
      <c r="D241" s="153"/>
      <c r="E241" s="153"/>
      <c r="F241" s="153"/>
      <c r="G241" s="153"/>
      <c r="H241" s="153"/>
    </row>
    <row r="242" spans="1:8" ht="12.75">
      <c r="A242" s="153"/>
      <c r="B242" s="153"/>
      <c r="C242" s="153"/>
      <c r="D242" s="153"/>
      <c r="E242" s="153"/>
      <c r="F242" s="153"/>
      <c r="G242" s="153"/>
      <c r="H242" s="153"/>
    </row>
    <row r="243" spans="1:8" ht="12.75">
      <c r="A243" s="153"/>
      <c r="B243" s="153"/>
      <c r="C243" s="153"/>
      <c r="D243" s="153"/>
      <c r="E243" s="153"/>
      <c r="F243" s="153"/>
      <c r="G243" s="153"/>
      <c r="H243" s="153"/>
    </row>
    <row r="244" spans="1:8" ht="12.75">
      <c r="A244" s="153"/>
      <c r="B244" s="153"/>
      <c r="C244" s="153"/>
      <c r="D244" s="153"/>
      <c r="E244" s="153"/>
      <c r="F244" s="153"/>
      <c r="G244" s="153"/>
      <c r="H244" s="153"/>
    </row>
    <row r="245" spans="1:8" ht="12.75">
      <c r="A245" s="153"/>
      <c r="B245" s="153"/>
      <c r="C245" s="153"/>
      <c r="D245" s="153"/>
      <c r="E245" s="153"/>
      <c r="F245" s="153"/>
      <c r="G245" s="153"/>
      <c r="H245" s="153"/>
    </row>
    <row r="246" spans="1:8" ht="12.75">
      <c r="A246" s="153"/>
      <c r="B246" s="153"/>
      <c r="C246" s="153"/>
      <c r="D246" s="153"/>
      <c r="E246" s="153"/>
      <c r="F246" s="153"/>
      <c r="G246" s="153"/>
      <c r="H246" s="153"/>
    </row>
    <row r="247" spans="1:8" ht="12.75">
      <c r="A247" s="153"/>
      <c r="B247" s="153"/>
      <c r="C247" s="153"/>
      <c r="D247" s="153"/>
      <c r="E247" s="153"/>
      <c r="F247" s="153"/>
      <c r="G247" s="153"/>
      <c r="H247" s="153"/>
    </row>
    <row r="248" spans="1:8" ht="12.75">
      <c r="A248" s="153"/>
      <c r="B248" s="153"/>
      <c r="C248" s="153"/>
      <c r="D248" s="153"/>
      <c r="E248" s="153"/>
      <c r="F248" s="153"/>
      <c r="G248" s="153"/>
      <c r="H248" s="153"/>
    </row>
    <row r="249" spans="1:8" ht="12.75">
      <c r="A249" s="153"/>
      <c r="B249" s="153"/>
      <c r="C249" s="153"/>
      <c r="D249" s="153"/>
      <c r="E249" s="153"/>
      <c r="F249" s="153"/>
      <c r="G249" s="153"/>
      <c r="H249" s="153"/>
    </row>
    <row r="250" spans="1:8" ht="12.75">
      <c r="A250" s="153"/>
      <c r="B250" s="153"/>
      <c r="C250" s="153"/>
      <c r="D250" s="153"/>
      <c r="E250" s="153"/>
      <c r="F250" s="153"/>
      <c r="G250" s="153"/>
      <c r="H250" s="153"/>
    </row>
    <row r="251" spans="1:8" ht="12.75">
      <c r="A251" s="153"/>
      <c r="B251" s="153"/>
      <c r="C251" s="153"/>
      <c r="D251" s="153"/>
      <c r="E251" s="153"/>
      <c r="F251" s="153"/>
      <c r="G251" s="153"/>
      <c r="H251" s="153"/>
    </row>
    <row r="252" spans="1:8" ht="12.75">
      <c r="A252" s="153"/>
      <c r="B252" s="153"/>
      <c r="C252" s="153"/>
      <c r="D252" s="153"/>
      <c r="E252" s="153"/>
      <c r="F252" s="153"/>
      <c r="G252" s="153"/>
      <c r="H252" s="153"/>
    </row>
    <row r="253" spans="1:8" ht="12.75">
      <c r="A253" s="153"/>
      <c r="B253" s="153"/>
      <c r="C253" s="153"/>
      <c r="D253" s="153"/>
      <c r="E253" s="153"/>
      <c r="F253" s="153"/>
      <c r="G253" s="153"/>
      <c r="H253" s="153"/>
    </row>
    <row r="254" spans="1:8" ht="12.75">
      <c r="A254" s="153"/>
      <c r="B254" s="153"/>
      <c r="C254" s="153"/>
      <c r="D254" s="153"/>
      <c r="E254" s="153"/>
      <c r="F254" s="153"/>
      <c r="G254" s="153"/>
      <c r="H254" s="153"/>
    </row>
    <row r="255" spans="1:8" ht="12.75">
      <c r="A255" s="153"/>
      <c r="B255" s="153"/>
      <c r="C255" s="153"/>
      <c r="D255" s="153"/>
      <c r="E255" s="153"/>
      <c r="F255" s="153"/>
      <c r="G255" s="153"/>
      <c r="H255" s="153"/>
    </row>
    <row r="256" spans="1:8" ht="12.75">
      <c r="A256" s="153"/>
      <c r="B256" s="153"/>
      <c r="C256" s="153"/>
      <c r="D256" s="153"/>
      <c r="E256" s="153"/>
      <c r="F256" s="153"/>
      <c r="G256" s="153"/>
      <c r="H256" s="153"/>
    </row>
    <row r="257" spans="1:8" ht="12.75">
      <c r="A257" s="153"/>
      <c r="B257" s="153"/>
      <c r="C257" s="153"/>
      <c r="D257" s="153"/>
      <c r="E257" s="153"/>
      <c r="F257" s="153"/>
      <c r="G257" s="153"/>
      <c r="H257" s="153"/>
    </row>
    <row r="258" spans="1:8" ht="12.75">
      <c r="A258" s="153"/>
      <c r="B258" s="153"/>
      <c r="C258" s="153"/>
      <c r="D258" s="153"/>
      <c r="E258" s="153"/>
      <c r="F258" s="153"/>
      <c r="G258" s="153"/>
      <c r="H258" s="153"/>
    </row>
    <row r="259" spans="1:8" ht="12.75">
      <c r="A259" s="153"/>
      <c r="B259" s="153"/>
      <c r="C259" s="153"/>
      <c r="D259" s="153"/>
      <c r="E259" s="153"/>
      <c r="F259" s="153"/>
      <c r="G259" s="153"/>
      <c r="H259" s="153"/>
    </row>
    <row r="260" spans="1:8" ht="12.75">
      <c r="A260" s="153"/>
      <c r="B260" s="153"/>
      <c r="C260" s="153"/>
      <c r="D260" s="153"/>
      <c r="E260" s="153"/>
      <c r="F260" s="153"/>
      <c r="G260" s="153"/>
      <c r="H260" s="153"/>
    </row>
    <row r="261" spans="1:8" ht="12.75">
      <c r="A261" s="153"/>
      <c r="B261" s="153"/>
      <c r="C261" s="153"/>
      <c r="D261" s="153"/>
      <c r="E261" s="153"/>
      <c r="F261" s="153"/>
      <c r="G261" s="153"/>
      <c r="H261" s="153"/>
    </row>
    <row r="262" spans="1:8" ht="12.75">
      <c r="A262" s="153"/>
      <c r="B262" s="153"/>
      <c r="C262" s="153"/>
      <c r="D262" s="153"/>
      <c r="E262" s="153"/>
      <c r="F262" s="153"/>
      <c r="G262" s="153"/>
      <c r="H262" s="153"/>
    </row>
    <row r="263" spans="1:8" ht="12.75">
      <c r="A263" s="153"/>
      <c r="B263" s="153"/>
      <c r="C263" s="153"/>
      <c r="D263" s="153"/>
      <c r="E263" s="153"/>
      <c r="F263" s="153"/>
      <c r="G263" s="153"/>
      <c r="H263" s="153"/>
    </row>
    <row r="264" spans="1:8" ht="12.75">
      <c r="A264" s="153"/>
      <c r="B264" s="153"/>
      <c r="C264" s="153"/>
      <c r="D264" s="153"/>
      <c r="E264" s="153"/>
      <c r="F264" s="153"/>
      <c r="G264" s="153"/>
      <c r="H264" s="153"/>
    </row>
    <row r="265" spans="1:8" ht="12.75">
      <c r="A265" s="153"/>
      <c r="B265" s="153"/>
      <c r="C265" s="153"/>
      <c r="D265" s="153"/>
      <c r="E265" s="153"/>
      <c r="F265" s="153"/>
      <c r="G265" s="153"/>
      <c r="H265" s="153"/>
    </row>
    <row r="266" spans="1:8" ht="12.75">
      <c r="A266" s="153"/>
      <c r="B266" s="153"/>
      <c r="C266" s="153"/>
      <c r="D266" s="153"/>
      <c r="E266" s="153"/>
      <c r="F266" s="153"/>
      <c r="G266" s="153"/>
      <c r="H266" s="153"/>
    </row>
    <row r="267" spans="1:8" ht="12.75">
      <c r="A267" s="153"/>
      <c r="B267" s="153"/>
      <c r="C267" s="153"/>
      <c r="D267" s="153"/>
      <c r="E267" s="153"/>
      <c r="F267" s="153"/>
      <c r="G267" s="153"/>
      <c r="H267" s="153"/>
    </row>
    <row r="268" spans="1:8" ht="12.75">
      <c r="A268" s="153"/>
      <c r="B268" s="153"/>
      <c r="C268" s="153"/>
      <c r="D268" s="153"/>
      <c r="E268" s="153"/>
      <c r="F268" s="153"/>
      <c r="G268" s="153"/>
      <c r="H268" s="153"/>
    </row>
    <row r="269" spans="1:8" ht="12.75">
      <c r="A269" s="153"/>
      <c r="B269" s="153"/>
      <c r="C269" s="153"/>
      <c r="D269" s="153"/>
      <c r="E269" s="153"/>
      <c r="F269" s="153"/>
      <c r="G269" s="153"/>
      <c r="H269" s="153"/>
    </row>
    <row r="270" spans="1:8" ht="12.75">
      <c r="A270" s="153"/>
      <c r="B270" s="153"/>
      <c r="C270" s="153"/>
      <c r="D270" s="153"/>
      <c r="E270" s="153"/>
      <c r="F270" s="153"/>
      <c r="G270" s="153"/>
      <c r="H270" s="153"/>
    </row>
    <row r="271" spans="1:8" ht="12.75">
      <c r="A271" s="153"/>
      <c r="B271" s="153"/>
      <c r="C271" s="153"/>
      <c r="D271" s="153"/>
      <c r="E271" s="153"/>
      <c r="F271" s="153"/>
      <c r="G271" s="153"/>
      <c r="H271" s="153"/>
    </row>
    <row r="272" spans="1:8" ht="12.75">
      <c r="A272" s="153"/>
      <c r="B272" s="153"/>
      <c r="C272" s="153"/>
      <c r="D272" s="153"/>
      <c r="E272" s="153"/>
      <c r="F272" s="153"/>
      <c r="G272" s="153"/>
      <c r="H272" s="153"/>
    </row>
    <row r="273" spans="1:8" ht="12.75">
      <c r="A273" s="153"/>
      <c r="B273" s="153"/>
      <c r="C273" s="153"/>
      <c r="D273" s="153"/>
      <c r="E273" s="153"/>
      <c r="F273" s="153"/>
      <c r="G273" s="153"/>
      <c r="H273" s="153"/>
    </row>
    <row r="274" spans="1:8" ht="12.75">
      <c r="A274" s="153"/>
      <c r="B274" s="153"/>
      <c r="C274" s="153"/>
      <c r="D274" s="153"/>
      <c r="E274" s="153"/>
      <c r="F274" s="153"/>
      <c r="G274" s="153"/>
      <c r="H274" s="153"/>
    </row>
    <row r="275" spans="1:8" ht="12.75">
      <c r="A275" s="153"/>
      <c r="B275" s="153"/>
      <c r="C275" s="153"/>
      <c r="D275" s="153"/>
      <c r="E275" s="153"/>
      <c r="F275" s="153"/>
      <c r="G275" s="153"/>
      <c r="H275" s="153"/>
    </row>
    <row r="276" spans="1:8" ht="12.75">
      <c r="A276" s="153"/>
      <c r="B276" s="153"/>
      <c r="C276" s="153"/>
      <c r="D276" s="153"/>
      <c r="E276" s="153"/>
      <c r="F276" s="153"/>
      <c r="G276" s="153"/>
      <c r="H276" s="153"/>
    </row>
    <row r="277" spans="1:8" ht="12.75">
      <c r="A277" s="153"/>
      <c r="B277" s="153"/>
      <c r="C277" s="153"/>
      <c r="D277" s="153"/>
      <c r="E277" s="153"/>
      <c r="F277" s="153"/>
      <c r="G277" s="153"/>
      <c r="H277" s="153"/>
    </row>
    <row r="278" spans="1:8" ht="12.75">
      <c r="A278" s="153"/>
      <c r="B278" s="153"/>
      <c r="C278" s="153"/>
      <c r="D278" s="153"/>
      <c r="E278" s="153"/>
      <c r="F278" s="153"/>
      <c r="G278" s="153"/>
      <c r="H278" s="153"/>
    </row>
    <row r="279" spans="1:8" ht="12.75">
      <c r="A279" s="153"/>
      <c r="B279" s="153"/>
      <c r="C279" s="153"/>
      <c r="D279" s="153"/>
      <c r="E279" s="153"/>
      <c r="F279" s="153"/>
      <c r="G279" s="153"/>
      <c r="H279" s="153"/>
    </row>
    <row r="280" spans="1:8" ht="12.75">
      <c r="A280" s="153"/>
      <c r="B280" s="153"/>
      <c r="C280" s="153"/>
      <c r="D280" s="153"/>
      <c r="E280" s="153"/>
      <c r="F280" s="153"/>
      <c r="G280" s="153"/>
      <c r="H280" s="153"/>
    </row>
    <row r="281" spans="1:8" ht="12.75">
      <c r="A281" s="153"/>
      <c r="B281" s="153"/>
      <c r="C281" s="153"/>
      <c r="D281" s="153"/>
      <c r="E281" s="153"/>
      <c r="F281" s="153"/>
      <c r="G281" s="153"/>
      <c r="H281" s="153"/>
    </row>
    <row r="282" spans="1:8" ht="12.75">
      <c r="A282" s="153"/>
      <c r="B282" s="153"/>
      <c r="C282" s="153"/>
      <c r="D282" s="153"/>
      <c r="E282" s="153"/>
      <c r="F282" s="153"/>
      <c r="G282" s="153"/>
      <c r="H282" s="153"/>
    </row>
    <row r="283" spans="1:8" ht="12.75">
      <c r="A283" s="153"/>
      <c r="B283" s="153"/>
      <c r="C283" s="153"/>
      <c r="D283" s="153"/>
      <c r="E283" s="153"/>
      <c r="F283" s="153"/>
      <c r="G283" s="153"/>
      <c r="H283" s="153"/>
    </row>
    <row r="284" spans="1:8" ht="12.75">
      <c r="A284" s="153"/>
      <c r="B284" s="153"/>
      <c r="C284" s="153"/>
      <c r="D284" s="153"/>
      <c r="E284" s="153"/>
      <c r="F284" s="153"/>
      <c r="G284" s="153"/>
      <c r="H284" s="153"/>
    </row>
    <row r="285" spans="1:8" ht="12.75">
      <c r="A285" s="153"/>
      <c r="B285" s="153"/>
      <c r="C285" s="153"/>
      <c r="D285" s="153"/>
      <c r="E285" s="153"/>
      <c r="F285" s="153"/>
      <c r="G285" s="153"/>
      <c r="H285" s="153"/>
    </row>
    <row r="286" spans="1:8" ht="12.75">
      <c r="A286" s="153"/>
      <c r="B286" s="153"/>
      <c r="C286" s="153"/>
      <c r="D286" s="153"/>
      <c r="E286" s="153"/>
      <c r="F286" s="153"/>
      <c r="G286" s="153"/>
      <c r="H286" s="153"/>
    </row>
    <row r="287" spans="1:8" ht="12.75">
      <c r="A287" s="153"/>
      <c r="B287" s="153"/>
      <c r="C287" s="153"/>
      <c r="D287" s="153"/>
      <c r="E287" s="153"/>
      <c r="F287" s="153"/>
      <c r="G287" s="153"/>
      <c r="H287" s="153"/>
    </row>
    <row r="288" spans="1:8" ht="12.75">
      <c r="A288" s="153"/>
      <c r="B288" s="153"/>
      <c r="C288" s="153"/>
      <c r="D288" s="153"/>
      <c r="E288" s="153"/>
      <c r="F288" s="153"/>
      <c r="G288" s="153"/>
      <c r="H288" s="153"/>
    </row>
    <row r="289" spans="1:8" ht="12.75">
      <c r="A289" s="153"/>
      <c r="B289" s="153"/>
      <c r="C289" s="153"/>
      <c r="D289" s="153"/>
      <c r="E289" s="153"/>
      <c r="F289" s="153"/>
      <c r="G289" s="153"/>
      <c r="H289" s="153"/>
    </row>
    <row r="290" spans="1:8" ht="12.75">
      <c r="A290" s="153"/>
      <c r="B290" s="153"/>
      <c r="C290" s="153"/>
      <c r="D290" s="153"/>
      <c r="E290" s="153"/>
      <c r="F290" s="153"/>
      <c r="G290" s="153"/>
      <c r="H290" s="153"/>
    </row>
    <row r="291" spans="1:8" ht="12.75">
      <c r="A291" s="153"/>
      <c r="B291" s="153"/>
      <c r="C291" s="153"/>
      <c r="D291" s="153"/>
      <c r="E291" s="153"/>
      <c r="F291" s="153"/>
      <c r="G291" s="153"/>
      <c r="H291" s="153"/>
    </row>
    <row r="292" spans="1:8" ht="12.75">
      <c r="A292" s="153"/>
      <c r="B292" s="153"/>
      <c r="C292" s="153"/>
      <c r="D292" s="153"/>
      <c r="E292" s="153"/>
      <c r="F292" s="153"/>
      <c r="G292" s="153"/>
      <c r="H292" s="153"/>
    </row>
    <row r="293" spans="1:8" ht="12.75">
      <c r="A293" s="153"/>
      <c r="B293" s="153"/>
      <c r="C293" s="153"/>
      <c r="D293" s="153"/>
      <c r="E293" s="153"/>
      <c r="F293" s="153"/>
      <c r="G293" s="153"/>
      <c r="H293" s="153"/>
    </row>
    <row r="294" spans="1:8" ht="12.75">
      <c r="A294" s="153"/>
      <c r="B294" s="153"/>
      <c r="C294" s="153"/>
      <c r="D294" s="153"/>
      <c r="E294" s="153"/>
      <c r="F294" s="153"/>
      <c r="G294" s="153"/>
      <c r="H294" s="153"/>
    </row>
    <row r="295" spans="1:8" ht="12.75">
      <c r="A295" s="153"/>
      <c r="B295" s="153"/>
      <c r="C295" s="153"/>
      <c r="D295" s="153"/>
      <c r="E295" s="153"/>
      <c r="F295" s="153"/>
      <c r="G295" s="153"/>
      <c r="H295" s="153"/>
    </row>
    <row r="296" spans="1:8" ht="12.75">
      <c r="A296" s="153"/>
      <c r="B296" s="153"/>
      <c r="C296" s="153"/>
      <c r="D296" s="153"/>
      <c r="E296" s="153"/>
      <c r="F296" s="153"/>
      <c r="G296" s="153"/>
      <c r="H296" s="153"/>
    </row>
    <row r="297" spans="1:8" ht="12.75">
      <c r="A297" s="153"/>
      <c r="B297" s="153"/>
      <c r="C297" s="153"/>
      <c r="D297" s="153"/>
      <c r="E297" s="153"/>
      <c r="F297" s="153"/>
      <c r="G297" s="153"/>
      <c r="H297" s="153"/>
    </row>
    <row r="298" spans="1:8" ht="12.75">
      <c r="A298" s="153"/>
      <c r="B298" s="153"/>
      <c r="C298" s="153"/>
      <c r="D298" s="153"/>
      <c r="E298" s="153"/>
      <c r="F298" s="153"/>
      <c r="G298" s="153"/>
      <c r="H298" s="153"/>
    </row>
    <row r="299" spans="1:8" ht="12.75">
      <c r="A299" s="153"/>
      <c r="B299" s="153"/>
      <c r="C299" s="153"/>
      <c r="D299" s="153"/>
      <c r="E299" s="153"/>
      <c r="F299" s="153"/>
      <c r="G299" s="153"/>
      <c r="H299" s="153"/>
    </row>
    <row r="300" spans="1:8" ht="12.75">
      <c r="A300" s="153"/>
      <c r="B300" s="153"/>
      <c r="C300" s="153"/>
      <c r="D300" s="153"/>
      <c r="E300" s="153"/>
      <c r="F300" s="153"/>
      <c r="G300" s="153"/>
      <c r="H300" s="153"/>
    </row>
    <row r="301" spans="1:8" ht="12.75">
      <c r="A301" s="153"/>
      <c r="B301" s="153"/>
      <c r="C301" s="153"/>
      <c r="D301" s="153"/>
      <c r="E301" s="153"/>
      <c r="F301" s="153"/>
      <c r="G301" s="153"/>
      <c r="H301" s="153"/>
    </row>
    <row r="302" spans="1:8" ht="12.75">
      <c r="A302" s="153"/>
      <c r="B302" s="153"/>
      <c r="C302" s="153"/>
      <c r="D302" s="153"/>
      <c r="E302" s="153"/>
      <c r="F302" s="153"/>
      <c r="G302" s="153"/>
      <c r="H302" s="153"/>
    </row>
    <row r="303" spans="1:8" ht="12.75">
      <c r="A303" s="153"/>
      <c r="B303" s="153"/>
      <c r="C303" s="153"/>
      <c r="D303" s="153"/>
      <c r="E303" s="153"/>
      <c r="F303" s="153"/>
      <c r="G303" s="153"/>
      <c r="H303" s="153"/>
    </row>
    <row r="304" spans="1:8" ht="12.75">
      <c r="A304" s="153"/>
      <c r="B304" s="153"/>
      <c r="C304" s="153"/>
      <c r="D304" s="153"/>
      <c r="E304" s="153"/>
      <c r="F304" s="153"/>
      <c r="G304" s="153"/>
      <c r="H304" s="153"/>
    </row>
    <row r="305" spans="1:8" ht="12.75">
      <c r="A305" s="153"/>
      <c r="B305" s="153"/>
      <c r="C305" s="153"/>
      <c r="D305" s="153"/>
      <c r="E305" s="153"/>
      <c r="F305" s="153"/>
      <c r="G305" s="153"/>
      <c r="H305" s="153"/>
    </row>
    <row r="306" spans="1:8" ht="12.75">
      <c r="A306" s="153"/>
      <c r="B306" s="153"/>
      <c r="C306" s="153"/>
      <c r="D306" s="153"/>
      <c r="E306" s="153"/>
      <c r="F306" s="153"/>
      <c r="G306" s="153"/>
      <c r="H306" s="153"/>
    </row>
    <row r="307" spans="1:8" ht="12.75">
      <c r="A307" s="153"/>
      <c r="B307" s="153"/>
      <c r="C307" s="153"/>
      <c r="D307" s="153"/>
      <c r="E307" s="153"/>
      <c r="F307" s="153"/>
      <c r="G307" s="153"/>
      <c r="H307" s="153"/>
    </row>
    <row r="308" spans="1:8" ht="12.75">
      <c r="A308" s="153"/>
      <c r="B308" s="153"/>
      <c r="C308" s="153"/>
      <c r="D308" s="153"/>
      <c r="E308" s="153"/>
      <c r="F308" s="153"/>
      <c r="G308" s="153"/>
      <c r="H308" s="153"/>
    </row>
    <row r="309" spans="1:8" ht="12.75">
      <c r="A309" s="153"/>
      <c r="B309" s="153"/>
      <c r="C309" s="153"/>
      <c r="D309" s="153"/>
      <c r="E309" s="153"/>
      <c r="F309" s="153"/>
      <c r="G309" s="153"/>
      <c r="H309" s="153"/>
    </row>
    <row r="310" spans="1:8" ht="12.75">
      <c r="A310" s="153"/>
      <c r="B310" s="153"/>
      <c r="C310" s="153"/>
      <c r="D310" s="153"/>
      <c r="E310" s="153"/>
      <c r="F310" s="153"/>
      <c r="G310" s="153"/>
      <c r="H310" s="153"/>
    </row>
    <row r="311" spans="1:8" ht="12.75">
      <c r="A311" s="153"/>
      <c r="B311" s="153"/>
      <c r="C311" s="153"/>
      <c r="D311" s="153"/>
      <c r="E311" s="153"/>
      <c r="F311" s="153"/>
      <c r="G311" s="153"/>
      <c r="H311" s="153"/>
    </row>
    <row r="312" spans="1:8" ht="12.75">
      <c r="A312" s="153"/>
      <c r="B312" s="153"/>
      <c r="C312" s="153"/>
      <c r="D312" s="153"/>
      <c r="E312" s="153"/>
      <c r="F312" s="153"/>
      <c r="G312" s="153"/>
      <c r="H312" s="153"/>
    </row>
    <row r="313" spans="1:8" ht="12.75">
      <c r="A313" s="153"/>
      <c r="B313" s="153"/>
      <c r="C313" s="153"/>
      <c r="D313" s="153"/>
      <c r="E313" s="153"/>
      <c r="F313" s="153"/>
      <c r="G313" s="153"/>
      <c r="H313" s="153"/>
    </row>
    <row r="314" spans="1:8" ht="12.75">
      <c r="A314" s="153"/>
      <c r="B314" s="153"/>
      <c r="C314" s="153"/>
      <c r="D314" s="153"/>
      <c r="E314" s="153"/>
      <c r="F314" s="153"/>
      <c r="G314" s="153"/>
      <c r="H314" s="153"/>
    </row>
    <row r="315" spans="1:8" ht="12.75">
      <c r="A315" s="153"/>
      <c r="B315" s="153"/>
      <c r="C315" s="153"/>
      <c r="D315" s="153"/>
      <c r="E315" s="153"/>
      <c r="F315" s="153"/>
      <c r="G315" s="153"/>
      <c r="H315" s="153"/>
    </row>
    <row r="316" spans="1:8" ht="12.75">
      <c r="A316" s="153"/>
      <c r="B316" s="153"/>
      <c r="C316" s="153"/>
      <c r="D316" s="153"/>
      <c r="E316" s="153"/>
      <c r="F316" s="153"/>
      <c r="G316" s="153"/>
      <c r="H316" s="153"/>
    </row>
    <row r="317" spans="1:8" ht="12.75">
      <c r="A317" s="153"/>
      <c r="B317" s="153"/>
      <c r="C317" s="153"/>
      <c r="D317" s="153"/>
      <c r="E317" s="153"/>
      <c r="F317" s="153"/>
      <c r="G317" s="153"/>
      <c r="H317" s="153"/>
    </row>
    <row r="318" spans="1:8" ht="12.75">
      <c r="A318" s="153"/>
      <c r="B318" s="153"/>
      <c r="C318" s="153"/>
      <c r="D318" s="153"/>
      <c r="E318" s="153"/>
      <c r="F318" s="153"/>
      <c r="G318" s="153"/>
      <c r="H318" s="153"/>
    </row>
    <row r="319" spans="1:8" ht="12.75">
      <c r="A319" s="153"/>
      <c r="B319" s="153"/>
      <c r="C319" s="153"/>
      <c r="D319" s="153"/>
      <c r="E319" s="153"/>
      <c r="F319" s="153"/>
      <c r="G319" s="153"/>
      <c r="H319" s="153"/>
    </row>
    <row r="320" spans="1:8" ht="12.75">
      <c r="A320" s="153"/>
      <c r="B320" s="153"/>
      <c r="C320" s="153"/>
      <c r="D320" s="153"/>
      <c r="E320" s="153"/>
      <c r="F320" s="153"/>
      <c r="G320" s="153"/>
      <c r="H320" s="153"/>
    </row>
    <row r="321" spans="1:8" ht="12.75">
      <c r="A321" s="153"/>
      <c r="B321" s="153"/>
      <c r="C321" s="153"/>
      <c r="D321" s="153"/>
      <c r="E321" s="153"/>
      <c r="F321" s="153"/>
      <c r="G321" s="153"/>
      <c r="H321" s="153"/>
    </row>
    <row r="322" spans="1:8" ht="12.75">
      <c r="A322" s="153"/>
      <c r="B322" s="153"/>
      <c r="C322" s="153"/>
      <c r="D322" s="153"/>
      <c r="E322" s="153"/>
      <c r="F322" s="153"/>
      <c r="G322" s="153"/>
      <c r="H322" s="153"/>
    </row>
    <row r="323" spans="1:8" ht="12.75">
      <c r="A323" s="153"/>
      <c r="B323" s="153"/>
      <c r="C323" s="153"/>
      <c r="D323" s="153"/>
      <c r="E323" s="153"/>
      <c r="F323" s="153"/>
      <c r="G323" s="153"/>
      <c r="H323" s="153"/>
    </row>
    <row r="324" spans="1:8" ht="12.75">
      <c r="A324" s="153"/>
      <c r="B324" s="153"/>
      <c r="C324" s="153"/>
      <c r="D324" s="153"/>
      <c r="E324" s="153"/>
      <c r="F324" s="153"/>
      <c r="G324" s="153"/>
      <c r="H324" s="153"/>
    </row>
    <row r="325" spans="1:8" ht="12.75">
      <c r="A325" s="153"/>
      <c r="B325" s="153"/>
      <c r="C325" s="153"/>
      <c r="D325" s="153"/>
      <c r="E325" s="153"/>
      <c r="F325" s="153"/>
      <c r="G325" s="153"/>
      <c r="H325" s="153"/>
    </row>
    <row r="326" spans="1:8" ht="12.75">
      <c r="A326" s="153"/>
      <c r="B326" s="153"/>
      <c r="C326" s="153"/>
      <c r="D326" s="153"/>
      <c r="E326" s="153"/>
      <c r="F326" s="153"/>
      <c r="G326" s="153"/>
      <c r="H326" s="153"/>
    </row>
    <row r="327" spans="1:8" ht="12.75">
      <c r="A327" s="153"/>
      <c r="B327" s="153"/>
      <c r="C327" s="153"/>
      <c r="D327" s="153"/>
      <c r="E327" s="153"/>
      <c r="F327" s="153"/>
      <c r="G327" s="153"/>
      <c r="H327" s="153"/>
    </row>
    <row r="328" spans="1:8" ht="12.75">
      <c r="A328" s="153"/>
      <c r="B328" s="153"/>
      <c r="C328" s="153"/>
      <c r="D328" s="153"/>
      <c r="E328" s="153"/>
      <c r="F328" s="153"/>
      <c r="G328" s="153"/>
      <c r="H328" s="153"/>
    </row>
    <row r="329" spans="1:8" ht="12.75">
      <c r="A329" s="153"/>
      <c r="B329" s="153"/>
      <c r="C329" s="153"/>
      <c r="D329" s="153"/>
      <c r="E329" s="153"/>
      <c r="F329" s="153"/>
      <c r="G329" s="153"/>
      <c r="H329" s="153"/>
    </row>
    <row r="330" spans="1:8" ht="12.75">
      <c r="A330" s="153"/>
      <c r="B330" s="153"/>
      <c r="C330" s="153"/>
      <c r="D330" s="153"/>
      <c r="E330" s="153"/>
      <c r="F330" s="153"/>
      <c r="G330" s="153"/>
      <c r="H330" s="153"/>
    </row>
    <row r="331" spans="1:8" ht="12.75">
      <c r="A331" s="153"/>
      <c r="B331" s="153"/>
      <c r="C331" s="153"/>
      <c r="D331" s="153"/>
      <c r="E331" s="153"/>
      <c r="F331" s="153"/>
      <c r="G331" s="153"/>
      <c r="H331" s="153"/>
    </row>
    <row r="332" spans="1:8" ht="12.75">
      <c r="A332" s="153"/>
      <c r="B332" s="153"/>
      <c r="C332" s="153"/>
      <c r="D332" s="153"/>
      <c r="E332" s="153"/>
      <c r="F332" s="153"/>
      <c r="G332" s="153"/>
      <c r="H332" s="153"/>
    </row>
    <row r="333" spans="1:8" ht="12.75">
      <c r="A333" s="153"/>
      <c r="B333" s="153"/>
      <c r="C333" s="153"/>
      <c r="D333" s="153"/>
      <c r="E333" s="153"/>
      <c r="F333" s="153"/>
      <c r="G333" s="153"/>
      <c r="H333" s="153"/>
    </row>
    <row r="334" spans="1:8" ht="12.75">
      <c r="A334" s="153"/>
      <c r="B334" s="153"/>
      <c r="C334" s="153"/>
      <c r="D334" s="153"/>
      <c r="E334" s="153"/>
      <c r="F334" s="153"/>
      <c r="G334" s="153"/>
      <c r="H334" s="153"/>
    </row>
    <row r="335" spans="1:8" ht="12.75">
      <c r="A335" s="153"/>
      <c r="B335" s="153"/>
      <c r="C335" s="153"/>
      <c r="D335" s="153"/>
      <c r="E335" s="153"/>
      <c r="F335" s="153"/>
      <c r="G335" s="153"/>
      <c r="H335" s="153"/>
    </row>
    <row r="336" spans="1:8" ht="12.75">
      <c r="A336" s="153"/>
      <c r="B336" s="153"/>
      <c r="C336" s="153"/>
      <c r="D336" s="153"/>
      <c r="E336" s="153"/>
      <c r="F336" s="153"/>
      <c r="G336" s="153"/>
      <c r="H336" s="153"/>
    </row>
    <row r="337" spans="1:8" ht="12.75">
      <c r="A337" s="153"/>
      <c r="B337" s="153"/>
      <c r="C337" s="153"/>
      <c r="D337" s="153"/>
      <c r="E337" s="153"/>
      <c r="F337" s="153"/>
      <c r="G337" s="153"/>
      <c r="H337" s="153"/>
    </row>
    <row r="338" spans="1:8" ht="12.75">
      <c r="A338" s="153"/>
      <c r="B338" s="153"/>
      <c r="C338" s="153"/>
      <c r="D338" s="153"/>
      <c r="E338" s="153"/>
      <c r="F338" s="153"/>
      <c r="G338" s="153"/>
      <c r="H338" s="153"/>
    </row>
    <row r="339" spans="1:8" ht="12.75">
      <c r="A339" s="153"/>
      <c r="B339" s="153"/>
      <c r="C339" s="153"/>
      <c r="D339" s="153"/>
      <c r="E339" s="153"/>
      <c r="F339" s="153"/>
      <c r="G339" s="153"/>
      <c r="H339" s="153"/>
    </row>
    <row r="340" spans="1:8" ht="12.75">
      <c r="A340" s="153"/>
      <c r="B340" s="153"/>
      <c r="C340" s="153"/>
      <c r="D340" s="153"/>
      <c r="E340" s="153"/>
      <c r="F340" s="153"/>
      <c r="G340" s="153"/>
      <c r="H340" s="153"/>
    </row>
    <row r="341" spans="1:8" ht="12.75">
      <c r="A341" s="153"/>
      <c r="B341" s="153"/>
      <c r="C341" s="153"/>
      <c r="D341" s="153"/>
      <c r="E341" s="153"/>
      <c r="F341" s="153"/>
      <c r="G341" s="153"/>
      <c r="H341" s="153"/>
    </row>
    <row r="342" spans="1:8" ht="12.75">
      <c r="A342" s="153"/>
      <c r="B342" s="153"/>
      <c r="C342" s="153"/>
      <c r="D342" s="153"/>
      <c r="E342" s="153"/>
      <c r="F342" s="153"/>
      <c r="G342" s="153"/>
      <c r="H342" s="153"/>
    </row>
    <row r="343" spans="1:8" ht="12.75">
      <c r="A343" s="153"/>
      <c r="B343" s="153"/>
      <c r="C343" s="153"/>
      <c r="D343" s="153"/>
      <c r="E343" s="153"/>
      <c r="F343" s="153"/>
      <c r="G343" s="153"/>
      <c r="H343" s="153"/>
    </row>
    <row r="344" spans="1:8" ht="12.75">
      <c r="A344" s="153"/>
      <c r="B344" s="153"/>
      <c r="C344" s="153"/>
      <c r="D344" s="153"/>
      <c r="E344" s="153"/>
      <c r="F344" s="153"/>
      <c r="G344" s="153"/>
      <c r="H344" s="153"/>
    </row>
    <row r="345" spans="1:8" ht="12.75">
      <c r="A345" s="153"/>
      <c r="B345" s="153"/>
      <c r="C345" s="153"/>
      <c r="D345" s="153"/>
      <c r="E345" s="153"/>
      <c r="F345" s="153"/>
      <c r="G345" s="153"/>
      <c r="H345" s="153"/>
    </row>
    <row r="346" spans="1:8" ht="12.75">
      <c r="A346" s="153"/>
      <c r="B346" s="153"/>
      <c r="C346" s="153"/>
      <c r="D346" s="153"/>
      <c r="E346" s="153"/>
      <c r="F346" s="153"/>
      <c r="G346" s="153"/>
      <c r="H346" s="153"/>
    </row>
    <row r="347" spans="1:8" ht="12.75">
      <c r="A347" s="153"/>
      <c r="B347" s="153"/>
      <c r="C347" s="153"/>
      <c r="D347" s="153"/>
      <c r="E347" s="153"/>
      <c r="F347" s="153"/>
      <c r="G347" s="153"/>
      <c r="H347" s="153"/>
    </row>
    <row r="348" spans="1:8" ht="12.75">
      <c r="A348" s="153"/>
      <c r="B348" s="153"/>
      <c r="C348" s="153"/>
      <c r="D348" s="153"/>
      <c r="E348" s="153"/>
      <c r="F348" s="153"/>
      <c r="G348" s="153"/>
      <c r="H348" s="153"/>
    </row>
    <row r="349" spans="1:8" ht="12.75">
      <c r="A349" s="153"/>
      <c r="B349" s="153"/>
      <c r="C349" s="153"/>
      <c r="D349" s="153"/>
      <c r="E349" s="153"/>
      <c r="F349" s="153"/>
      <c r="G349" s="153"/>
      <c r="H349" s="153"/>
    </row>
    <row r="350" spans="1:8" ht="12.75">
      <c r="A350" s="153"/>
      <c r="B350" s="153"/>
      <c r="C350" s="153"/>
      <c r="D350" s="153"/>
      <c r="E350" s="153"/>
      <c r="F350" s="153"/>
      <c r="G350" s="153"/>
      <c r="H350" s="153"/>
    </row>
    <row r="351" spans="1:8" ht="12.75">
      <c r="A351" s="153"/>
      <c r="B351" s="153"/>
      <c r="C351" s="153"/>
      <c r="D351" s="153"/>
      <c r="E351" s="153"/>
      <c r="F351" s="153"/>
      <c r="G351" s="153"/>
      <c r="H351" s="153"/>
    </row>
    <row r="352" spans="1:8" ht="12.75">
      <c r="A352" s="153"/>
      <c r="B352" s="153"/>
      <c r="C352" s="153"/>
      <c r="D352" s="153"/>
      <c r="E352" s="153"/>
      <c r="F352" s="153"/>
      <c r="G352" s="153"/>
      <c r="H352" s="153"/>
    </row>
    <row r="353" spans="1:8" ht="12.75">
      <c r="A353" s="153"/>
      <c r="B353" s="153"/>
      <c r="C353" s="153"/>
      <c r="D353" s="153"/>
      <c r="E353" s="153"/>
      <c r="F353" s="153"/>
      <c r="G353" s="153"/>
      <c r="H353" s="153"/>
    </row>
    <row r="354" spans="1:8" ht="12.75">
      <c r="A354" s="153"/>
      <c r="B354" s="153"/>
      <c r="C354" s="153"/>
      <c r="D354" s="153"/>
      <c r="E354" s="153"/>
      <c r="F354" s="153"/>
      <c r="G354" s="153"/>
      <c r="H354" s="153"/>
    </row>
    <row r="355" spans="1:8" ht="12.75">
      <c r="A355" s="153"/>
      <c r="B355" s="153"/>
      <c r="C355" s="153"/>
      <c r="D355" s="153"/>
      <c r="E355" s="153"/>
      <c r="F355" s="153"/>
      <c r="G355" s="153"/>
      <c r="H355" s="153"/>
    </row>
    <row r="356" spans="1:8" ht="12.75">
      <c r="A356" s="153"/>
      <c r="B356" s="153"/>
      <c r="C356" s="153"/>
      <c r="D356" s="153"/>
      <c r="E356" s="153"/>
      <c r="F356" s="153"/>
      <c r="G356" s="153"/>
      <c r="H356" s="153"/>
    </row>
    <row r="357" spans="1:8" ht="12.75">
      <c r="A357" s="153"/>
      <c r="B357" s="153"/>
      <c r="C357" s="153"/>
      <c r="D357" s="153"/>
      <c r="E357" s="153"/>
      <c r="F357" s="153"/>
      <c r="G357" s="153"/>
      <c r="H357" s="153"/>
    </row>
    <row r="358" spans="1:8" ht="12.75">
      <c r="A358" s="153"/>
      <c r="B358" s="153"/>
      <c r="C358" s="153"/>
      <c r="D358" s="153"/>
      <c r="E358" s="153"/>
      <c r="F358" s="153"/>
      <c r="G358" s="153"/>
      <c r="H358" s="153"/>
    </row>
    <row r="359" spans="1:8" ht="12.75">
      <c r="A359" s="153"/>
      <c r="B359" s="153"/>
      <c r="C359" s="153"/>
      <c r="D359" s="153"/>
      <c r="E359" s="153"/>
      <c r="F359" s="153"/>
      <c r="G359" s="153"/>
      <c r="H359" s="153"/>
    </row>
    <row r="360" spans="1:8" ht="12.75">
      <c r="A360" s="153"/>
      <c r="B360" s="153"/>
      <c r="C360" s="153"/>
      <c r="D360" s="153"/>
      <c r="E360" s="153"/>
      <c r="F360" s="153"/>
      <c r="G360" s="153"/>
      <c r="H360" s="153"/>
    </row>
    <row r="361" spans="1:8" ht="12.75">
      <c r="A361" s="153"/>
      <c r="B361" s="153"/>
      <c r="C361" s="153"/>
      <c r="D361" s="153"/>
      <c r="E361" s="153"/>
      <c r="F361" s="153"/>
      <c r="G361" s="153"/>
      <c r="H361" s="153"/>
    </row>
    <row r="362" spans="1:8" ht="12.75">
      <c r="A362" s="153"/>
      <c r="B362" s="153"/>
      <c r="C362" s="153"/>
      <c r="D362" s="153"/>
      <c r="E362" s="153"/>
      <c r="F362" s="153"/>
      <c r="G362" s="153"/>
      <c r="H362" s="153"/>
    </row>
    <row r="363" spans="1:8" ht="12.75">
      <c r="A363" s="153"/>
      <c r="B363" s="153"/>
      <c r="C363" s="153"/>
      <c r="D363" s="153"/>
      <c r="E363" s="153"/>
      <c r="F363" s="153"/>
      <c r="G363" s="153"/>
      <c r="H363" s="153"/>
    </row>
    <row r="364" spans="1:8" ht="12.75">
      <c r="A364" s="153"/>
      <c r="B364" s="153"/>
      <c r="C364" s="153"/>
      <c r="D364" s="153"/>
      <c r="E364" s="153"/>
      <c r="F364" s="153"/>
      <c r="G364" s="153"/>
      <c r="H364" s="153"/>
    </row>
    <row r="365" spans="1:8" ht="12.75">
      <c r="A365" s="153"/>
      <c r="B365" s="153"/>
      <c r="C365" s="153"/>
      <c r="D365" s="153"/>
      <c r="E365" s="153"/>
      <c r="F365" s="153"/>
      <c r="G365" s="153"/>
      <c r="H365" s="153"/>
    </row>
    <row r="366" spans="1:8" ht="12.75">
      <c r="A366" s="153"/>
      <c r="B366" s="153"/>
      <c r="C366" s="153"/>
      <c r="D366" s="153"/>
      <c r="E366" s="153"/>
      <c r="F366" s="153"/>
      <c r="G366" s="153"/>
      <c r="H366" s="153"/>
    </row>
    <row r="367" spans="1:8" ht="12.75">
      <c r="A367" s="153"/>
      <c r="B367" s="153"/>
      <c r="C367" s="153"/>
      <c r="D367" s="153"/>
      <c r="E367" s="153"/>
      <c r="F367" s="153"/>
      <c r="G367" s="153"/>
      <c r="H367" s="153"/>
    </row>
    <row r="368" spans="1:8" ht="12.75">
      <c r="A368" s="153"/>
      <c r="B368" s="153"/>
      <c r="C368" s="153"/>
      <c r="D368" s="153"/>
      <c r="E368" s="153"/>
      <c r="F368" s="153"/>
      <c r="G368" s="153"/>
      <c r="H368" s="153"/>
    </row>
    <row r="369" spans="1:8" ht="12.75">
      <c r="A369" s="153"/>
      <c r="B369" s="153"/>
      <c r="C369" s="153"/>
      <c r="D369" s="153"/>
      <c r="E369" s="153"/>
      <c r="F369" s="153"/>
      <c r="G369" s="153"/>
      <c r="H369" s="153"/>
    </row>
    <row r="370" spans="1:8" ht="12.75">
      <c r="A370" s="153"/>
      <c r="B370" s="153"/>
      <c r="C370" s="153"/>
      <c r="D370" s="153"/>
      <c r="E370" s="153"/>
      <c r="F370" s="153"/>
      <c r="G370" s="153"/>
      <c r="H370" s="153"/>
    </row>
    <row r="371" spans="1:8" ht="12.75">
      <c r="A371" s="153"/>
      <c r="B371" s="153"/>
      <c r="C371" s="153"/>
      <c r="D371" s="153"/>
      <c r="E371" s="153"/>
      <c r="F371" s="153"/>
      <c r="G371" s="153"/>
      <c r="H371" s="153"/>
    </row>
    <row r="372" spans="1:8" ht="12.75">
      <c r="A372" s="153"/>
      <c r="B372" s="153"/>
      <c r="C372" s="153"/>
      <c r="D372" s="153"/>
      <c r="E372" s="153"/>
      <c r="F372" s="153"/>
      <c r="G372" s="153"/>
      <c r="H372" s="153"/>
    </row>
    <row r="373" spans="1:8" ht="12.75">
      <c r="A373" s="153"/>
      <c r="B373" s="153"/>
      <c r="C373" s="153"/>
      <c r="D373" s="153"/>
      <c r="E373" s="153"/>
      <c r="F373" s="153"/>
      <c r="G373" s="153"/>
      <c r="H373" s="153"/>
    </row>
    <row r="374" spans="1:8" ht="12.75">
      <c r="A374" s="153"/>
      <c r="B374" s="153"/>
      <c r="C374" s="153"/>
      <c r="D374" s="153"/>
      <c r="E374" s="153"/>
      <c r="F374" s="153"/>
      <c r="G374" s="153"/>
      <c r="H374" s="153"/>
    </row>
    <row r="375" spans="1:8" ht="12.75">
      <c r="A375" s="153"/>
      <c r="B375" s="153"/>
      <c r="C375" s="153"/>
      <c r="D375" s="153"/>
      <c r="E375" s="153"/>
      <c r="F375" s="153"/>
      <c r="G375" s="153"/>
      <c r="H375" s="153"/>
    </row>
    <row r="376" spans="1:8" ht="12.75">
      <c r="A376" s="153"/>
      <c r="B376" s="153"/>
      <c r="C376" s="153"/>
      <c r="D376" s="153"/>
      <c r="E376" s="153"/>
      <c r="F376" s="153"/>
      <c r="G376" s="153"/>
      <c r="H376" s="153"/>
    </row>
    <row r="377" spans="1:8" ht="12.75">
      <c r="A377" s="153"/>
      <c r="B377" s="153"/>
      <c r="C377" s="153"/>
      <c r="D377" s="153"/>
      <c r="E377" s="153"/>
      <c r="F377" s="153"/>
      <c r="G377" s="153"/>
      <c r="H377" s="153"/>
    </row>
    <row r="378" spans="1:8" ht="12.75">
      <c r="A378" s="153"/>
      <c r="B378" s="153"/>
      <c r="C378" s="153"/>
      <c r="D378" s="153"/>
      <c r="E378" s="153"/>
      <c r="F378" s="153"/>
      <c r="G378" s="153"/>
      <c r="H378" s="153"/>
    </row>
    <row r="379" spans="1:8" ht="12.75">
      <c r="A379" s="153"/>
      <c r="B379" s="153"/>
      <c r="C379" s="153"/>
      <c r="D379" s="153"/>
      <c r="E379" s="153"/>
      <c r="F379" s="153"/>
      <c r="G379" s="153"/>
      <c r="H379" s="153"/>
    </row>
    <row r="380" spans="1:8" ht="12.75">
      <c r="A380" s="153"/>
      <c r="B380" s="153"/>
      <c r="C380" s="153"/>
      <c r="D380" s="153"/>
      <c r="E380" s="153"/>
      <c r="F380" s="153"/>
      <c r="G380" s="153"/>
      <c r="H380" s="153"/>
    </row>
    <row r="381" spans="1:8" ht="12.75">
      <c r="A381" s="153"/>
      <c r="B381" s="153"/>
      <c r="C381" s="153"/>
      <c r="D381" s="153"/>
      <c r="E381" s="153"/>
      <c r="F381" s="153"/>
      <c r="G381" s="153"/>
      <c r="H381" s="153"/>
    </row>
    <row r="382" spans="1:8" ht="12.75">
      <c r="A382" s="153"/>
      <c r="B382" s="153"/>
      <c r="C382" s="153"/>
      <c r="D382" s="153"/>
      <c r="E382" s="153"/>
      <c r="F382" s="153"/>
      <c r="G382" s="153"/>
      <c r="H382" s="153"/>
    </row>
    <row r="383" spans="1:8" ht="12.75">
      <c r="A383" s="153"/>
      <c r="B383" s="153"/>
      <c r="C383" s="153"/>
      <c r="D383" s="153"/>
      <c r="E383" s="153"/>
      <c r="F383" s="153"/>
      <c r="G383" s="153"/>
      <c r="H383" s="153"/>
    </row>
    <row r="384" spans="1:8" ht="12.75">
      <c r="A384" s="153"/>
      <c r="B384" s="153"/>
      <c r="C384" s="153"/>
      <c r="D384" s="153"/>
      <c r="E384" s="153"/>
      <c r="F384" s="153"/>
      <c r="G384" s="153"/>
      <c r="H384" s="153"/>
    </row>
    <row r="385" spans="1:8" ht="12.75">
      <c r="A385" s="153"/>
      <c r="B385" s="153"/>
      <c r="C385" s="153"/>
      <c r="D385" s="153"/>
      <c r="E385" s="153"/>
      <c r="F385" s="153"/>
      <c r="G385" s="153"/>
      <c r="H385" s="153"/>
    </row>
    <row r="386" spans="1:8" ht="12.75">
      <c r="A386" s="153"/>
      <c r="B386" s="153"/>
      <c r="C386" s="153"/>
      <c r="D386" s="153"/>
      <c r="E386" s="153"/>
      <c r="F386" s="153"/>
      <c r="G386" s="153"/>
      <c r="H386" s="153"/>
    </row>
    <row r="387" spans="1:8" ht="12.75">
      <c r="A387" s="153"/>
      <c r="B387" s="153"/>
      <c r="C387" s="153"/>
      <c r="D387" s="153"/>
      <c r="E387" s="153"/>
      <c r="F387" s="153"/>
      <c r="G387" s="153"/>
      <c r="H387" s="153"/>
    </row>
    <row r="388" spans="1:8" ht="12.75">
      <c r="A388" s="153"/>
      <c r="B388" s="153"/>
      <c r="C388" s="153"/>
      <c r="D388" s="153"/>
      <c r="E388" s="153"/>
      <c r="F388" s="153"/>
      <c r="G388" s="153"/>
      <c r="H388" s="153"/>
    </row>
    <row r="389" spans="1:8" ht="12.75">
      <c r="A389" s="153"/>
      <c r="B389" s="153"/>
      <c r="C389" s="153"/>
      <c r="D389" s="153"/>
      <c r="E389" s="153"/>
      <c r="F389" s="153"/>
      <c r="G389" s="153"/>
      <c r="H389" s="153"/>
    </row>
    <row r="390" spans="1:8" ht="12.75">
      <c r="A390" s="153"/>
      <c r="B390" s="153"/>
      <c r="C390" s="153"/>
      <c r="D390" s="153"/>
      <c r="E390" s="153"/>
      <c r="F390" s="153"/>
      <c r="G390" s="153"/>
      <c r="H390" s="153"/>
    </row>
    <row r="391" spans="1:8" ht="12.75">
      <c r="A391" s="153"/>
      <c r="B391" s="153"/>
      <c r="C391" s="153"/>
      <c r="D391" s="153"/>
      <c r="E391" s="153"/>
      <c r="F391" s="153"/>
      <c r="G391" s="153"/>
      <c r="H391" s="153"/>
    </row>
    <row r="392" spans="1:8" ht="12.75">
      <c r="A392" s="153"/>
      <c r="B392" s="153"/>
      <c r="C392" s="153"/>
      <c r="D392" s="153"/>
      <c r="E392" s="153"/>
      <c r="F392" s="153"/>
      <c r="G392" s="153"/>
      <c r="H392" s="153"/>
    </row>
    <row r="393" spans="1:8" ht="12.75">
      <c r="A393" s="153"/>
      <c r="B393" s="153"/>
      <c r="C393" s="153"/>
      <c r="D393" s="153"/>
      <c r="E393" s="153"/>
      <c r="F393" s="153"/>
      <c r="G393" s="153"/>
      <c r="H393" s="153"/>
    </row>
    <row r="394" spans="1:8" ht="12.75">
      <c r="A394" s="153"/>
      <c r="B394" s="153"/>
      <c r="C394" s="153"/>
      <c r="D394" s="153"/>
      <c r="E394" s="153"/>
      <c r="F394" s="153"/>
      <c r="G394" s="153"/>
      <c r="H394" s="153"/>
    </row>
    <row r="395" spans="1:8" ht="12.75">
      <c r="A395" s="153"/>
      <c r="B395" s="153"/>
      <c r="C395" s="153"/>
      <c r="D395" s="153"/>
      <c r="E395" s="153"/>
      <c r="F395" s="153"/>
      <c r="G395" s="153"/>
      <c r="H395" s="153"/>
    </row>
    <row r="396" spans="1:8" ht="12.75">
      <c r="A396" s="153"/>
      <c r="B396" s="153"/>
      <c r="C396" s="153"/>
      <c r="D396" s="153"/>
      <c r="E396" s="153"/>
      <c r="F396" s="153"/>
      <c r="G396" s="153"/>
      <c r="H396" s="153"/>
    </row>
    <row r="397" spans="1:8" ht="12.75">
      <c r="A397" s="153"/>
      <c r="B397" s="153"/>
      <c r="C397" s="153"/>
      <c r="D397" s="153"/>
      <c r="E397" s="153"/>
      <c r="F397" s="153"/>
      <c r="G397" s="153"/>
      <c r="H397" s="153"/>
    </row>
    <row r="398" spans="1:8" ht="12.75">
      <c r="A398" s="153"/>
      <c r="B398" s="153"/>
      <c r="C398" s="153"/>
      <c r="D398" s="153"/>
      <c r="E398" s="153"/>
      <c r="F398" s="153"/>
      <c r="G398" s="153"/>
      <c r="H398" s="153"/>
    </row>
    <row r="399" spans="1:8" ht="12.75">
      <c r="A399" s="153"/>
      <c r="B399" s="153"/>
      <c r="C399" s="153"/>
      <c r="D399" s="153"/>
      <c r="E399" s="153"/>
      <c r="F399" s="153"/>
      <c r="G399" s="153"/>
      <c r="H399" s="153"/>
    </row>
    <row r="400" spans="1:8" ht="12.75">
      <c r="A400" s="153"/>
      <c r="B400" s="153"/>
      <c r="C400" s="153"/>
      <c r="D400" s="153"/>
      <c r="E400" s="153"/>
      <c r="F400" s="153"/>
      <c r="G400" s="153"/>
      <c r="H400" s="153"/>
    </row>
    <row r="401" spans="1:8" ht="12.75">
      <c r="A401" s="153"/>
      <c r="B401" s="153"/>
      <c r="C401" s="153"/>
      <c r="D401" s="153"/>
      <c r="E401" s="153"/>
      <c r="F401" s="153"/>
      <c r="G401" s="153"/>
      <c r="H401" s="153"/>
    </row>
    <row r="402" spans="1:8" ht="12.75">
      <c r="A402" s="153"/>
      <c r="B402" s="153"/>
      <c r="C402" s="153"/>
      <c r="D402" s="153"/>
      <c r="E402" s="153"/>
      <c r="F402" s="153"/>
      <c r="G402" s="153"/>
      <c r="H402" s="153"/>
    </row>
    <row r="403" spans="1:8" ht="12.75">
      <c r="A403" s="153"/>
      <c r="B403" s="153"/>
      <c r="C403" s="153"/>
      <c r="D403" s="153"/>
      <c r="E403" s="153"/>
      <c r="F403" s="153"/>
      <c r="G403" s="153"/>
      <c r="H403" s="153"/>
    </row>
    <row r="404" spans="1:8" ht="12.75">
      <c r="A404" s="153"/>
      <c r="B404" s="153"/>
      <c r="C404" s="153"/>
      <c r="D404" s="153"/>
      <c r="E404" s="153"/>
      <c r="F404" s="153"/>
      <c r="G404" s="153"/>
      <c r="H404" s="153"/>
    </row>
    <row r="405" spans="1:8" ht="12.75">
      <c r="A405" s="153"/>
      <c r="B405" s="153"/>
      <c r="C405" s="153"/>
      <c r="D405" s="153"/>
      <c r="E405" s="153"/>
      <c r="F405" s="153"/>
      <c r="G405" s="153"/>
      <c r="H405" s="153"/>
    </row>
    <row r="406" spans="1:8" ht="12.75">
      <c r="A406" s="153"/>
      <c r="B406" s="153"/>
      <c r="C406" s="153"/>
      <c r="D406" s="153"/>
      <c r="E406" s="153"/>
      <c r="F406" s="153"/>
      <c r="G406" s="153"/>
      <c r="H406" s="153"/>
    </row>
    <row r="407" spans="1:8" ht="12.75">
      <c r="A407" s="153"/>
      <c r="B407" s="153"/>
      <c r="C407" s="153"/>
      <c r="D407" s="153"/>
      <c r="E407" s="153"/>
      <c r="F407" s="153"/>
      <c r="G407" s="153"/>
      <c r="H407" s="153"/>
    </row>
    <row r="408" spans="1:8" ht="12.75">
      <c r="A408" s="153"/>
      <c r="B408" s="153"/>
      <c r="C408" s="153"/>
      <c r="D408" s="153"/>
      <c r="E408" s="153"/>
      <c r="F408" s="153"/>
      <c r="G408" s="153"/>
      <c r="H408" s="153"/>
    </row>
    <row r="409" spans="1:8" ht="12.75">
      <c r="A409" s="153"/>
      <c r="B409" s="153"/>
      <c r="C409" s="153"/>
      <c r="D409" s="153"/>
      <c r="E409" s="153"/>
      <c r="F409" s="153"/>
      <c r="G409" s="153"/>
      <c r="H409" s="153"/>
    </row>
    <row r="410" spans="1:8" ht="12.75">
      <c r="A410" s="153"/>
      <c r="B410" s="153"/>
      <c r="C410" s="153"/>
      <c r="D410" s="153"/>
      <c r="E410" s="153"/>
      <c r="F410" s="153"/>
      <c r="G410" s="153"/>
      <c r="H410" s="153"/>
    </row>
    <row r="411" spans="1:8" ht="12.75">
      <c r="A411" s="153"/>
      <c r="B411" s="153"/>
      <c r="C411" s="153"/>
      <c r="D411" s="153"/>
      <c r="E411" s="153"/>
      <c r="F411" s="153"/>
      <c r="G411" s="153"/>
      <c r="H411" s="153"/>
    </row>
    <row r="412" spans="1:8" ht="12.75">
      <c r="A412" s="153"/>
      <c r="B412" s="153"/>
      <c r="C412" s="153"/>
      <c r="D412" s="153"/>
      <c r="E412" s="153"/>
      <c r="F412" s="153"/>
      <c r="G412" s="153"/>
      <c r="H412" s="153"/>
    </row>
    <row r="413" spans="1:8" ht="12.75">
      <c r="A413" s="153"/>
      <c r="B413" s="153"/>
      <c r="C413" s="153"/>
      <c r="D413" s="153"/>
      <c r="E413" s="153"/>
      <c r="F413" s="153"/>
      <c r="G413" s="153"/>
      <c r="H413" s="153"/>
    </row>
    <row r="414" spans="1:8" ht="12.75">
      <c r="A414" s="153"/>
      <c r="B414" s="153"/>
      <c r="C414" s="153"/>
      <c r="D414" s="153"/>
      <c r="E414" s="153"/>
      <c r="F414" s="153"/>
      <c r="G414" s="153"/>
      <c r="H414" s="153"/>
    </row>
    <row r="415" spans="1:8" ht="12.75">
      <c r="A415" s="153"/>
      <c r="B415" s="153"/>
      <c r="C415" s="153"/>
      <c r="D415" s="153"/>
      <c r="E415" s="153"/>
      <c r="F415" s="153"/>
      <c r="G415" s="153"/>
      <c r="H415" s="153"/>
    </row>
    <row r="416" spans="1:8" ht="12.75">
      <c r="A416" s="153"/>
      <c r="B416" s="153"/>
      <c r="C416" s="153"/>
      <c r="D416" s="153"/>
      <c r="E416" s="153"/>
      <c r="F416" s="153"/>
      <c r="G416" s="153"/>
      <c r="H416" s="153"/>
    </row>
    <row r="417" spans="1:8" ht="12.75">
      <c r="A417" s="153"/>
      <c r="B417" s="153"/>
      <c r="C417" s="153"/>
      <c r="D417" s="153"/>
      <c r="E417" s="153"/>
      <c r="F417" s="153"/>
      <c r="G417" s="153"/>
      <c r="H417" s="153"/>
    </row>
    <row r="418" spans="1:8" ht="12.75">
      <c r="A418" s="153"/>
      <c r="B418" s="153"/>
      <c r="C418" s="153"/>
      <c r="D418" s="153"/>
      <c r="E418" s="153"/>
      <c r="F418" s="153"/>
      <c r="G418" s="153"/>
      <c r="H418" s="153"/>
    </row>
    <row r="419" spans="1:8" ht="12.75">
      <c r="A419" s="153"/>
      <c r="B419" s="153"/>
      <c r="C419" s="153"/>
      <c r="D419" s="153"/>
      <c r="E419" s="153"/>
      <c r="F419" s="153"/>
      <c r="G419" s="153"/>
      <c r="H419" s="153"/>
    </row>
    <row r="420" spans="1:8" ht="12.75">
      <c r="A420" s="153"/>
      <c r="B420" s="153"/>
      <c r="C420" s="153"/>
      <c r="D420" s="153"/>
      <c r="E420" s="153"/>
      <c r="F420" s="153"/>
      <c r="G420" s="153"/>
      <c r="H420" s="153"/>
    </row>
    <row r="421" spans="1:8" ht="12.75">
      <c r="A421" s="153"/>
      <c r="B421" s="153"/>
      <c r="C421" s="153"/>
      <c r="D421" s="153"/>
      <c r="E421" s="153"/>
      <c r="F421" s="153"/>
      <c r="G421" s="153"/>
      <c r="H421" s="153"/>
    </row>
    <row r="422" spans="1:8" ht="12.75">
      <c r="A422" s="153"/>
      <c r="B422" s="153"/>
      <c r="C422" s="153"/>
      <c r="D422" s="153"/>
      <c r="E422" s="153"/>
      <c r="F422" s="153"/>
      <c r="G422" s="153"/>
      <c r="H422" s="153"/>
    </row>
    <row r="423" spans="1:8" ht="12.75">
      <c r="A423" s="153"/>
      <c r="B423" s="153"/>
      <c r="C423" s="153"/>
      <c r="D423" s="153"/>
      <c r="E423" s="153"/>
      <c r="F423" s="153"/>
      <c r="G423" s="153"/>
      <c r="H423" s="153"/>
    </row>
    <row r="424" spans="1:8" ht="12.75">
      <c r="A424" s="153"/>
      <c r="B424" s="153"/>
      <c r="C424" s="153"/>
      <c r="D424" s="153"/>
      <c r="E424" s="153"/>
      <c r="F424" s="153"/>
      <c r="G424" s="153"/>
      <c r="H424" s="153"/>
    </row>
    <row r="425" spans="1:8" ht="12.75">
      <c r="A425" s="153"/>
      <c r="B425" s="153"/>
      <c r="C425" s="153"/>
      <c r="D425" s="153"/>
      <c r="E425" s="153"/>
      <c r="F425" s="153"/>
      <c r="G425" s="153"/>
      <c r="H425" s="153"/>
    </row>
    <row r="426" spans="1:8" ht="12.75">
      <c r="A426" s="153"/>
      <c r="B426" s="153"/>
      <c r="C426" s="153"/>
      <c r="D426" s="153"/>
      <c r="E426" s="153"/>
      <c r="F426" s="153"/>
      <c r="G426" s="153"/>
      <c r="H426" s="153"/>
    </row>
    <row r="427" spans="1:8" ht="12.75">
      <c r="A427" s="153"/>
      <c r="B427" s="153"/>
      <c r="C427" s="153"/>
      <c r="D427" s="153"/>
      <c r="E427" s="153"/>
      <c r="F427" s="153"/>
      <c r="G427" s="153"/>
      <c r="H427" s="153"/>
    </row>
    <row r="428" spans="1:8" ht="12.75">
      <c r="A428" s="153"/>
      <c r="B428" s="153"/>
      <c r="C428" s="153"/>
      <c r="D428" s="153"/>
      <c r="E428" s="153"/>
      <c r="F428" s="153"/>
      <c r="G428" s="153"/>
      <c r="H428" s="153"/>
    </row>
    <row r="429" spans="1:8" ht="12.75">
      <c r="A429" s="153"/>
      <c r="B429" s="153"/>
      <c r="C429" s="153"/>
      <c r="D429" s="153"/>
      <c r="E429" s="153"/>
      <c r="F429" s="153"/>
      <c r="G429" s="153"/>
      <c r="H429" s="153"/>
    </row>
    <row r="430" spans="1:8" ht="12.75">
      <c r="A430" s="153"/>
      <c r="B430" s="153"/>
      <c r="C430" s="153"/>
      <c r="D430" s="153"/>
      <c r="E430" s="153"/>
      <c r="F430" s="153"/>
      <c r="G430" s="153"/>
      <c r="H430" s="153"/>
    </row>
    <row r="431" spans="1:8" ht="12.75">
      <c r="A431" s="153"/>
      <c r="B431" s="153"/>
      <c r="C431" s="153"/>
      <c r="D431" s="153"/>
      <c r="E431" s="153"/>
      <c r="F431" s="153"/>
      <c r="G431" s="153"/>
      <c r="H431" s="153"/>
    </row>
    <row r="432" spans="1:8" ht="12.75">
      <c r="A432" s="153"/>
      <c r="B432" s="153"/>
      <c r="C432" s="153"/>
      <c r="D432" s="153"/>
      <c r="E432" s="153"/>
      <c r="F432" s="153"/>
      <c r="G432" s="153"/>
      <c r="H432" s="153"/>
    </row>
    <row r="433" spans="1:8" ht="12.75">
      <c r="A433" s="153"/>
      <c r="B433" s="153"/>
      <c r="C433" s="153"/>
      <c r="D433" s="153"/>
      <c r="E433" s="153"/>
      <c r="F433" s="153"/>
      <c r="G433" s="153"/>
      <c r="H433" s="153"/>
    </row>
    <row r="434" spans="1:8" ht="12.75">
      <c r="A434" s="153"/>
      <c r="B434" s="153"/>
      <c r="C434" s="153"/>
      <c r="D434" s="153"/>
      <c r="E434" s="153"/>
      <c r="F434" s="153"/>
      <c r="G434" s="153"/>
      <c r="H434" s="153"/>
    </row>
    <row r="435" spans="1:8" ht="12.75">
      <c r="A435" s="153"/>
      <c r="B435" s="153"/>
      <c r="C435" s="153"/>
      <c r="D435" s="153"/>
      <c r="E435" s="153"/>
      <c r="F435" s="153"/>
      <c r="G435" s="153"/>
      <c r="H435" s="153"/>
    </row>
    <row r="436" spans="1:8" ht="12.75">
      <c r="A436" s="153"/>
      <c r="B436" s="153"/>
      <c r="C436" s="153"/>
      <c r="D436" s="153"/>
      <c r="E436" s="153"/>
      <c r="F436" s="153"/>
      <c r="G436" s="153"/>
      <c r="H436" s="153"/>
    </row>
    <row r="437" spans="1:8" ht="12.75">
      <c r="A437" s="153"/>
      <c r="B437" s="153"/>
      <c r="C437" s="153"/>
      <c r="D437" s="153"/>
      <c r="E437" s="153"/>
      <c r="F437" s="153"/>
      <c r="G437" s="153"/>
      <c r="H437" s="153"/>
    </row>
    <row r="438" spans="1:8" ht="12.75">
      <c r="A438" s="153"/>
      <c r="B438" s="153"/>
      <c r="C438" s="153"/>
      <c r="D438" s="153"/>
      <c r="E438" s="153"/>
      <c r="F438" s="153"/>
      <c r="G438" s="153"/>
      <c r="H438" s="153"/>
    </row>
    <row r="439" spans="1:8" ht="12.75">
      <c r="A439" s="153"/>
      <c r="B439" s="153"/>
      <c r="C439" s="153"/>
      <c r="D439" s="153"/>
      <c r="E439" s="153"/>
      <c r="F439" s="153"/>
      <c r="G439" s="153"/>
      <c r="H439" s="153"/>
    </row>
    <row r="440" spans="1:8" ht="12.75">
      <c r="A440" s="153"/>
      <c r="B440" s="153"/>
      <c r="C440" s="153"/>
      <c r="D440" s="153"/>
      <c r="E440" s="153"/>
      <c r="F440" s="153"/>
      <c r="G440" s="153"/>
      <c r="H440" s="153"/>
    </row>
    <row r="441" spans="1:8" ht="12.75">
      <c r="A441" s="153"/>
      <c r="B441" s="153"/>
      <c r="C441" s="153"/>
      <c r="D441" s="153"/>
      <c r="E441" s="153"/>
      <c r="F441" s="153"/>
      <c r="G441" s="153"/>
      <c r="H441" s="153"/>
    </row>
    <row r="442" spans="1:8" ht="12.75">
      <c r="A442" s="153"/>
      <c r="B442" s="153"/>
      <c r="C442" s="153"/>
      <c r="D442" s="153"/>
      <c r="E442" s="153"/>
      <c r="F442" s="153"/>
      <c r="G442" s="153"/>
      <c r="H442" s="153"/>
    </row>
    <row r="443" spans="1:8" ht="12.75">
      <c r="A443" s="153"/>
      <c r="B443" s="153"/>
      <c r="C443" s="153"/>
      <c r="D443" s="153"/>
      <c r="E443" s="153"/>
      <c r="F443" s="153"/>
      <c r="G443" s="153"/>
      <c r="H443" s="153"/>
    </row>
    <row r="444" spans="1:8" ht="12.75">
      <c r="A444" s="153"/>
      <c r="B444" s="153"/>
      <c r="C444" s="153"/>
      <c r="D444" s="153"/>
      <c r="E444" s="153"/>
      <c r="F444" s="153"/>
      <c r="G444" s="153"/>
      <c r="H444" s="153"/>
    </row>
    <row r="445" spans="1:8" ht="12.75">
      <c r="A445" s="153"/>
      <c r="B445" s="153"/>
      <c r="C445" s="153"/>
      <c r="D445" s="153"/>
      <c r="E445" s="153"/>
      <c r="F445" s="153"/>
      <c r="G445" s="153"/>
      <c r="H445" s="153"/>
    </row>
    <row r="446" spans="1:8" ht="12.75">
      <c r="A446" s="153"/>
      <c r="B446" s="153"/>
      <c r="C446" s="153"/>
      <c r="D446" s="153"/>
      <c r="E446" s="153"/>
      <c r="F446" s="153"/>
      <c r="G446" s="153"/>
      <c r="H446" s="153"/>
    </row>
    <row r="447" spans="1:8" ht="12.75">
      <c r="A447" s="153"/>
      <c r="B447" s="153"/>
      <c r="C447" s="153"/>
      <c r="D447" s="153"/>
      <c r="E447" s="153"/>
      <c r="F447" s="153"/>
      <c r="G447" s="153"/>
      <c r="H447" s="153"/>
    </row>
    <row r="448" spans="1:8" ht="12.75">
      <c r="A448" s="153"/>
      <c r="B448" s="153"/>
      <c r="C448" s="153"/>
      <c r="D448" s="153"/>
      <c r="E448" s="153"/>
      <c r="F448" s="153"/>
      <c r="G448" s="153"/>
      <c r="H448" s="153"/>
    </row>
    <row r="449" spans="1:8" ht="12.75">
      <c r="A449" s="153"/>
      <c r="B449" s="153"/>
      <c r="C449" s="153"/>
      <c r="D449" s="153"/>
      <c r="E449" s="153"/>
      <c r="F449" s="153"/>
      <c r="G449" s="153"/>
      <c r="H449" s="153"/>
    </row>
    <row r="450" spans="1:8" ht="12.75">
      <c r="A450" s="153"/>
      <c r="B450" s="153"/>
      <c r="C450" s="153"/>
      <c r="D450" s="153"/>
      <c r="E450" s="153"/>
      <c r="F450" s="153"/>
      <c r="G450" s="153"/>
      <c r="H450" s="153"/>
    </row>
    <row r="451" spans="1:8" ht="12.75">
      <c r="A451" s="153"/>
      <c r="B451" s="153"/>
      <c r="C451" s="153"/>
      <c r="D451" s="153"/>
      <c r="E451" s="153"/>
      <c r="F451" s="153"/>
      <c r="G451" s="153"/>
      <c r="H451" s="153"/>
    </row>
    <row r="452" spans="1:8" ht="12.75">
      <c r="A452" s="153"/>
      <c r="B452" s="153"/>
      <c r="C452" s="153"/>
      <c r="D452" s="153"/>
      <c r="E452" s="153"/>
      <c r="F452" s="153"/>
      <c r="G452" s="153"/>
      <c r="H452" s="153"/>
    </row>
    <row r="453" spans="1:8" ht="12.75">
      <c r="A453" s="153"/>
      <c r="B453" s="153"/>
      <c r="C453" s="153"/>
      <c r="D453" s="153"/>
      <c r="E453" s="153"/>
      <c r="F453" s="153"/>
      <c r="G453" s="153"/>
      <c r="H453" s="153"/>
    </row>
    <row r="454" spans="1:8" ht="12.75">
      <c r="A454" s="153"/>
      <c r="B454" s="153"/>
      <c r="C454" s="153"/>
      <c r="D454" s="153"/>
      <c r="E454" s="153"/>
      <c r="F454" s="153"/>
      <c r="G454" s="153"/>
      <c r="H454" s="153"/>
    </row>
    <row r="455" spans="1:8" ht="12.75">
      <c r="A455" s="153"/>
      <c r="B455" s="153"/>
      <c r="C455" s="153"/>
      <c r="D455" s="153"/>
      <c r="E455" s="153"/>
      <c r="F455" s="153"/>
      <c r="G455" s="153"/>
      <c r="H455" s="153"/>
    </row>
    <row r="456" spans="1:8" ht="12.75">
      <c r="A456" s="153"/>
      <c r="B456" s="153"/>
      <c r="C456" s="153"/>
      <c r="D456" s="153"/>
      <c r="E456" s="153"/>
      <c r="F456" s="153"/>
      <c r="G456" s="153"/>
      <c r="H456" s="153"/>
    </row>
    <row r="457" spans="1:8" ht="12.75">
      <c r="A457" s="153"/>
      <c r="B457" s="153"/>
      <c r="C457" s="153"/>
      <c r="D457" s="153"/>
      <c r="E457" s="153"/>
      <c r="F457" s="153"/>
      <c r="G457" s="153"/>
      <c r="H457" s="153"/>
    </row>
    <row r="458" spans="1:8" ht="12.75">
      <c r="A458" s="153"/>
      <c r="B458" s="153"/>
      <c r="C458" s="153"/>
      <c r="D458" s="153"/>
      <c r="E458" s="153"/>
      <c r="F458" s="153"/>
      <c r="G458" s="153"/>
      <c r="H458" s="153"/>
    </row>
    <row r="459" spans="1:8" ht="12.75">
      <c r="A459" s="153"/>
      <c r="B459" s="153"/>
      <c r="C459" s="153"/>
      <c r="D459" s="153"/>
      <c r="E459" s="153"/>
      <c r="F459" s="153"/>
      <c r="G459" s="153"/>
      <c r="H459" s="153"/>
    </row>
    <row r="460" spans="1:8" ht="12.75">
      <c r="A460" s="153"/>
      <c r="B460" s="153"/>
      <c r="C460" s="153"/>
      <c r="D460" s="153"/>
      <c r="E460" s="153"/>
      <c r="F460" s="153"/>
      <c r="G460" s="153"/>
      <c r="H460" s="153"/>
    </row>
    <row r="461" spans="1:8" ht="12.75">
      <c r="A461" s="153"/>
      <c r="B461" s="153"/>
      <c r="C461" s="153"/>
      <c r="D461" s="153"/>
      <c r="E461" s="153"/>
      <c r="F461" s="153"/>
      <c r="G461" s="153"/>
      <c r="H461" s="153"/>
    </row>
    <row r="462" spans="1:8" ht="12.75">
      <c r="A462" s="153"/>
      <c r="B462" s="153"/>
      <c r="C462" s="153"/>
      <c r="D462" s="153"/>
      <c r="E462" s="153"/>
      <c r="F462" s="153"/>
      <c r="G462" s="153"/>
      <c r="H462" s="153"/>
    </row>
    <row r="463" spans="1:8" ht="12.75">
      <c r="A463" s="153"/>
      <c r="B463" s="153"/>
      <c r="C463" s="153"/>
      <c r="D463" s="153"/>
      <c r="E463" s="153"/>
      <c r="F463" s="153"/>
      <c r="G463" s="153"/>
      <c r="H463" s="153"/>
    </row>
    <row r="464" spans="1:8" ht="12.75">
      <c r="A464" s="153"/>
      <c r="B464" s="153"/>
      <c r="C464" s="153"/>
      <c r="D464" s="153"/>
      <c r="E464" s="153"/>
      <c r="F464" s="153"/>
      <c r="G464" s="153"/>
      <c r="H464" s="153"/>
    </row>
    <row r="465" spans="1:8" ht="12.75">
      <c r="A465" s="153"/>
      <c r="B465" s="153"/>
      <c r="C465" s="153"/>
      <c r="D465" s="153"/>
      <c r="E465" s="153"/>
      <c r="F465" s="153"/>
      <c r="G465" s="153"/>
      <c r="H465" s="153"/>
    </row>
    <row r="466" spans="1:8" ht="12.75">
      <c r="A466" s="153"/>
      <c r="B466" s="153"/>
      <c r="C466" s="153"/>
      <c r="D466" s="153"/>
      <c r="E466" s="153"/>
      <c r="F466" s="153"/>
      <c r="G466" s="153"/>
      <c r="H466" s="153"/>
    </row>
    <row r="467" spans="1:8" ht="12.75">
      <c r="A467" s="153"/>
      <c r="B467" s="153"/>
      <c r="C467" s="153"/>
      <c r="D467" s="153"/>
      <c r="E467" s="153"/>
      <c r="F467" s="153"/>
      <c r="G467" s="153"/>
      <c r="H467" s="153"/>
    </row>
    <row r="468" spans="1:8" ht="12.75">
      <c r="A468" s="153"/>
      <c r="B468" s="153"/>
      <c r="C468" s="153"/>
      <c r="D468" s="153"/>
      <c r="E468" s="153"/>
      <c r="F468" s="153"/>
      <c r="G468" s="153"/>
      <c r="H468" s="153"/>
    </row>
    <row r="469" spans="1:8" ht="12.75">
      <c r="A469" s="153"/>
      <c r="B469" s="153"/>
      <c r="C469" s="153"/>
      <c r="D469" s="153"/>
      <c r="E469" s="153"/>
      <c r="F469" s="153"/>
      <c r="G469" s="153"/>
      <c r="H469" s="153"/>
    </row>
    <row r="470" spans="1:8" ht="12.75">
      <c r="A470" s="153"/>
      <c r="B470" s="153"/>
      <c r="C470" s="153"/>
      <c r="D470" s="153"/>
      <c r="E470" s="153"/>
      <c r="F470" s="153"/>
      <c r="G470" s="153"/>
      <c r="H470" s="153"/>
    </row>
    <row r="471" spans="1:8" ht="12.75">
      <c r="A471" s="153"/>
      <c r="B471" s="153"/>
      <c r="C471" s="153"/>
      <c r="D471" s="153"/>
      <c r="E471" s="153"/>
      <c r="F471" s="153"/>
      <c r="G471" s="153"/>
      <c r="H471" s="153"/>
    </row>
    <row r="472" spans="1:8" ht="12.75">
      <c r="A472" s="153"/>
      <c r="B472" s="153"/>
      <c r="C472" s="153"/>
      <c r="D472" s="153"/>
      <c r="E472" s="153"/>
      <c r="F472" s="153"/>
      <c r="G472" s="153"/>
      <c r="H472" s="153"/>
    </row>
    <row r="473" spans="1:8" ht="12.75">
      <c r="A473" s="153"/>
      <c r="B473" s="153"/>
      <c r="C473" s="153"/>
      <c r="D473" s="153"/>
      <c r="E473" s="153"/>
      <c r="F473" s="153"/>
      <c r="G473" s="153"/>
      <c r="H473" s="153"/>
    </row>
    <row r="474" spans="1:8" ht="12.75">
      <c r="A474" s="153"/>
      <c r="B474" s="153"/>
      <c r="C474" s="153"/>
      <c r="D474" s="153"/>
      <c r="E474" s="153"/>
      <c r="F474" s="153"/>
      <c r="G474" s="153"/>
      <c r="H474" s="153"/>
    </row>
    <row r="475" spans="1:8" ht="12.75">
      <c r="A475" s="153"/>
      <c r="B475" s="153"/>
      <c r="C475" s="153"/>
      <c r="D475" s="153"/>
      <c r="E475" s="153"/>
      <c r="F475" s="153"/>
      <c r="G475" s="153"/>
      <c r="H475" s="153"/>
    </row>
    <row r="476" spans="1:8" ht="12.75">
      <c r="A476" s="153"/>
      <c r="B476" s="153"/>
      <c r="C476" s="153"/>
      <c r="D476" s="153"/>
      <c r="E476" s="153"/>
      <c r="F476" s="153"/>
      <c r="G476" s="153"/>
      <c r="H476" s="153"/>
    </row>
    <row r="477" spans="1:8" ht="12.75">
      <c r="A477" s="153"/>
      <c r="B477" s="153"/>
      <c r="C477" s="153"/>
      <c r="D477" s="153"/>
      <c r="E477" s="153"/>
      <c r="F477" s="153"/>
      <c r="G477" s="153"/>
      <c r="H477" s="153"/>
    </row>
    <row r="478" spans="1:8" ht="12.75">
      <c r="A478" s="153"/>
      <c r="B478" s="153"/>
      <c r="C478" s="153"/>
      <c r="D478" s="153"/>
      <c r="E478" s="153"/>
      <c r="F478" s="153"/>
      <c r="G478" s="153"/>
      <c r="H478" s="153"/>
    </row>
    <row r="479" spans="1:8" ht="12.75">
      <c r="A479" s="153"/>
      <c r="B479" s="153"/>
      <c r="C479" s="153"/>
      <c r="D479" s="153"/>
      <c r="E479" s="153"/>
      <c r="F479" s="153"/>
      <c r="G479" s="153"/>
      <c r="H479" s="153"/>
    </row>
    <row r="480" spans="1:8" ht="12.75">
      <c r="A480" s="153"/>
      <c r="B480" s="153"/>
      <c r="C480" s="153"/>
      <c r="D480" s="153"/>
      <c r="E480" s="153"/>
      <c r="F480" s="153"/>
      <c r="G480" s="153"/>
      <c r="H480" s="153"/>
    </row>
    <row r="481" spans="1:8" ht="12.75">
      <c r="A481" s="153"/>
      <c r="B481" s="153"/>
      <c r="C481" s="153"/>
      <c r="D481" s="153"/>
      <c r="E481" s="153"/>
      <c r="F481" s="153"/>
      <c r="G481" s="153"/>
      <c r="H481" s="153"/>
    </row>
    <row r="482" spans="1:8" ht="12.75">
      <c r="A482" s="153"/>
      <c r="B482" s="153"/>
      <c r="C482" s="153"/>
      <c r="D482" s="153"/>
      <c r="E482" s="153"/>
      <c r="F482" s="153"/>
      <c r="G482" s="153"/>
      <c r="H482" s="153"/>
    </row>
    <row r="483" spans="1:8" ht="12.75">
      <c r="A483" s="153"/>
      <c r="B483" s="153"/>
      <c r="C483" s="153"/>
      <c r="D483" s="153"/>
      <c r="E483" s="153"/>
      <c r="F483" s="153"/>
      <c r="G483" s="153"/>
      <c r="H483" s="153"/>
    </row>
    <row r="484" spans="1:8" ht="12.75">
      <c r="A484" s="153"/>
      <c r="B484" s="153"/>
      <c r="C484" s="153"/>
      <c r="D484" s="153"/>
      <c r="E484" s="153"/>
      <c r="F484" s="153"/>
      <c r="G484" s="153"/>
      <c r="H484" s="153"/>
    </row>
    <row r="485" spans="1:8" ht="12.75">
      <c r="A485" s="153"/>
      <c r="B485" s="153"/>
      <c r="C485" s="153"/>
      <c r="D485" s="153"/>
      <c r="E485" s="153"/>
      <c r="F485" s="153"/>
      <c r="G485" s="153"/>
      <c r="H485" s="153"/>
    </row>
    <row r="486" spans="1:8" ht="12.75">
      <c r="A486" s="153"/>
      <c r="B486" s="153"/>
      <c r="C486" s="153"/>
      <c r="D486" s="153"/>
      <c r="E486" s="153"/>
      <c r="F486" s="153"/>
      <c r="G486" s="153"/>
      <c r="H486" s="153"/>
    </row>
    <row r="487" spans="1:8" ht="12.75">
      <c r="A487" s="153"/>
      <c r="B487" s="153"/>
      <c r="C487" s="153"/>
      <c r="D487" s="153"/>
      <c r="E487" s="153"/>
      <c r="F487" s="153"/>
      <c r="G487" s="153"/>
      <c r="H487" s="153"/>
    </row>
    <row r="488" spans="1:8" ht="12.75">
      <c r="A488" s="153"/>
      <c r="B488" s="153"/>
      <c r="C488" s="153"/>
      <c r="D488" s="153"/>
      <c r="E488" s="153"/>
      <c r="F488" s="153"/>
      <c r="G488" s="153"/>
      <c r="H488" s="153"/>
    </row>
    <row r="489" spans="1:8" ht="12.75">
      <c r="A489" s="153"/>
      <c r="B489" s="153"/>
      <c r="C489" s="153"/>
      <c r="D489" s="153"/>
      <c r="E489" s="153"/>
      <c r="F489" s="153"/>
      <c r="G489" s="153"/>
      <c r="H489" s="153"/>
    </row>
    <row r="490" spans="1:8" ht="12.75">
      <c r="A490" s="153"/>
      <c r="B490" s="153"/>
      <c r="C490" s="153"/>
      <c r="D490" s="153"/>
      <c r="E490" s="153"/>
      <c r="F490" s="153"/>
      <c r="G490" s="153"/>
      <c r="H490" s="153"/>
    </row>
    <row r="491" spans="1:8" ht="12.75">
      <c r="A491" s="153"/>
      <c r="B491" s="153"/>
      <c r="C491" s="153"/>
      <c r="D491" s="153"/>
      <c r="E491" s="153"/>
      <c r="F491" s="153"/>
      <c r="G491" s="153"/>
      <c r="H491" s="153"/>
    </row>
    <row r="492" spans="1:8" ht="12.75">
      <c r="A492" s="153"/>
      <c r="B492" s="153"/>
      <c r="C492" s="153"/>
      <c r="D492" s="153"/>
      <c r="E492" s="153"/>
      <c r="F492" s="153"/>
      <c r="G492" s="153"/>
      <c r="H492" s="153"/>
    </row>
    <row r="493" spans="1:8" ht="12.75">
      <c r="A493" s="153"/>
      <c r="B493" s="153"/>
      <c r="C493" s="153"/>
      <c r="D493" s="153"/>
      <c r="E493" s="153"/>
      <c r="F493" s="153"/>
      <c r="G493" s="153"/>
      <c r="H493" s="153"/>
    </row>
    <row r="494" spans="1:8" ht="12.75">
      <c r="A494" s="153"/>
      <c r="B494" s="153"/>
      <c r="C494" s="153"/>
      <c r="D494" s="153"/>
      <c r="E494" s="153"/>
      <c r="F494" s="153"/>
      <c r="G494" s="153"/>
      <c r="H494" s="153"/>
    </row>
    <row r="495" spans="1:8" ht="12.75">
      <c r="A495" s="153"/>
      <c r="B495" s="153"/>
      <c r="C495" s="153"/>
      <c r="D495" s="153"/>
      <c r="E495" s="153"/>
      <c r="F495" s="153"/>
      <c r="G495" s="153"/>
      <c r="H495" s="153"/>
    </row>
    <row r="496" spans="1:8" ht="12.75">
      <c r="A496" s="153"/>
      <c r="B496" s="153"/>
      <c r="C496" s="153"/>
      <c r="D496" s="153"/>
      <c r="E496" s="153"/>
      <c r="F496" s="153"/>
      <c r="G496" s="153"/>
      <c r="H496" s="153"/>
    </row>
    <row r="497" spans="1:8" ht="12.75">
      <c r="A497" s="153"/>
      <c r="B497" s="153"/>
      <c r="C497" s="153"/>
      <c r="D497" s="153"/>
      <c r="E497" s="153"/>
      <c r="F497" s="153"/>
      <c r="G497" s="153"/>
      <c r="H497" s="153"/>
    </row>
    <row r="498" spans="1:8" ht="12.75">
      <c r="A498" s="153"/>
      <c r="B498" s="153"/>
      <c r="C498" s="153"/>
      <c r="D498" s="153"/>
      <c r="E498" s="153"/>
      <c r="F498" s="153"/>
      <c r="G498" s="153"/>
      <c r="H498" s="153"/>
    </row>
    <row r="499" spans="1:8" ht="12.75">
      <c r="A499" s="153"/>
      <c r="B499" s="153"/>
      <c r="C499" s="153"/>
      <c r="D499" s="153"/>
      <c r="E499" s="153"/>
      <c r="F499" s="153"/>
      <c r="G499" s="153"/>
      <c r="H499" s="153"/>
    </row>
    <row r="500" spans="1:8" ht="12.75">
      <c r="A500" s="153"/>
      <c r="B500" s="153"/>
      <c r="C500" s="153"/>
      <c r="D500" s="153"/>
      <c r="E500" s="153"/>
      <c r="F500" s="153"/>
      <c r="G500" s="153"/>
      <c r="H500" s="153"/>
    </row>
    <row r="501" spans="1:8" ht="12.75">
      <c r="A501" s="153"/>
      <c r="B501" s="153"/>
      <c r="C501" s="153"/>
      <c r="D501" s="153"/>
      <c r="E501" s="153"/>
      <c r="F501" s="153"/>
      <c r="G501" s="153"/>
      <c r="H501" s="153"/>
    </row>
    <row r="502" spans="1:8" ht="12.75">
      <c r="A502" s="153"/>
      <c r="B502" s="153"/>
      <c r="C502" s="153"/>
      <c r="D502" s="153"/>
      <c r="E502" s="153"/>
      <c r="F502" s="153"/>
      <c r="G502" s="153"/>
      <c r="H502" s="153"/>
    </row>
    <row r="503" spans="1:8" ht="12.75">
      <c r="A503" s="153"/>
      <c r="B503" s="153"/>
      <c r="C503" s="153"/>
      <c r="D503" s="153"/>
      <c r="E503" s="153"/>
      <c r="F503" s="153"/>
      <c r="G503" s="153"/>
      <c r="H503" s="153"/>
    </row>
    <row r="504" spans="1:8" ht="12.75">
      <c r="A504" s="153"/>
      <c r="B504" s="153"/>
      <c r="C504" s="153"/>
      <c r="D504" s="153"/>
      <c r="E504" s="153"/>
      <c r="F504" s="153"/>
      <c r="G504" s="153"/>
      <c r="H504" s="153"/>
    </row>
    <row r="505" spans="1:8" ht="12.75">
      <c r="A505" s="153"/>
      <c r="B505" s="153"/>
      <c r="C505" s="153"/>
      <c r="D505" s="153"/>
      <c r="E505" s="153"/>
      <c r="F505" s="153"/>
      <c r="G505" s="153"/>
      <c r="H505" s="153"/>
    </row>
    <row r="506" spans="1:8" ht="12.75">
      <c r="A506" s="153"/>
      <c r="B506" s="153"/>
      <c r="C506" s="153"/>
      <c r="D506" s="153"/>
      <c r="E506" s="153"/>
      <c r="F506" s="153"/>
      <c r="G506" s="153"/>
      <c r="H506" s="153"/>
    </row>
    <row r="507" spans="1:8" ht="12.75">
      <c r="A507" s="153"/>
      <c r="B507" s="153"/>
      <c r="C507" s="153"/>
      <c r="D507" s="153"/>
      <c r="E507" s="153"/>
      <c r="F507" s="153"/>
      <c r="G507" s="153"/>
      <c r="H507" s="153"/>
    </row>
    <row r="508" spans="1:8" ht="12.75">
      <c r="A508" s="153"/>
      <c r="B508" s="153"/>
      <c r="C508" s="153"/>
      <c r="D508" s="153"/>
      <c r="E508" s="153"/>
      <c r="F508" s="153"/>
      <c r="G508" s="153"/>
      <c r="H508" s="153"/>
    </row>
    <row r="509" spans="1:8" ht="12.75">
      <c r="A509" s="153"/>
      <c r="B509" s="153"/>
      <c r="C509" s="153"/>
      <c r="D509" s="153"/>
      <c r="E509" s="153"/>
      <c r="F509" s="153"/>
      <c r="G509" s="153"/>
      <c r="H509" s="153"/>
    </row>
    <row r="510" spans="1:8" ht="12.75">
      <c r="A510" s="153"/>
      <c r="B510" s="153"/>
      <c r="C510" s="153"/>
      <c r="D510" s="153"/>
      <c r="E510" s="153"/>
      <c r="F510" s="153"/>
      <c r="G510" s="153"/>
      <c r="H510" s="153"/>
    </row>
    <row r="511" spans="1:8" ht="12.75">
      <c r="A511" s="153"/>
      <c r="B511" s="153"/>
      <c r="C511" s="153"/>
      <c r="D511" s="153"/>
      <c r="E511" s="153"/>
      <c r="F511" s="153"/>
      <c r="G511" s="153"/>
      <c r="H511" s="153"/>
    </row>
    <row r="512" spans="1:8" ht="12.75">
      <c r="A512" s="153"/>
      <c r="B512" s="153"/>
      <c r="C512" s="153"/>
      <c r="D512" s="153"/>
      <c r="E512" s="153"/>
      <c r="F512" s="153"/>
      <c r="G512" s="153"/>
      <c r="H512" s="153"/>
    </row>
    <row r="513" spans="1:8" ht="12.75">
      <c r="A513" s="153"/>
      <c r="B513" s="153"/>
      <c r="C513" s="153"/>
      <c r="D513" s="153"/>
      <c r="E513" s="153"/>
      <c r="F513" s="153"/>
      <c r="G513" s="153"/>
      <c r="H513" s="153"/>
    </row>
    <row r="514" spans="1:8" ht="12.75">
      <c r="A514" s="153"/>
      <c r="B514" s="153"/>
      <c r="C514" s="153"/>
      <c r="D514" s="153"/>
      <c r="E514" s="153"/>
      <c r="F514" s="153"/>
      <c r="G514" s="153"/>
      <c r="H514" s="153"/>
    </row>
    <row r="515" spans="1:8" ht="12.75">
      <c r="A515" s="153"/>
      <c r="B515" s="153"/>
      <c r="C515" s="153"/>
      <c r="D515" s="153"/>
      <c r="E515" s="153"/>
      <c r="F515" s="153"/>
      <c r="G515" s="153"/>
      <c r="H515" s="153"/>
    </row>
    <row r="516" spans="1:8" ht="12.75">
      <c r="A516" s="153"/>
      <c r="B516" s="153"/>
      <c r="C516" s="153"/>
      <c r="D516" s="153"/>
      <c r="E516" s="153"/>
      <c r="F516" s="153"/>
      <c r="G516" s="153"/>
      <c r="H516" s="153"/>
    </row>
    <row r="517" spans="1:8" ht="12.75">
      <c r="A517" s="153"/>
      <c r="B517" s="153"/>
      <c r="C517" s="153"/>
      <c r="D517" s="153"/>
      <c r="E517" s="153"/>
      <c r="F517" s="153"/>
      <c r="G517" s="153"/>
      <c r="H517" s="153"/>
    </row>
    <row r="518" spans="1:8" ht="12.75">
      <c r="A518" s="153"/>
      <c r="B518" s="153"/>
      <c r="C518" s="153"/>
      <c r="D518" s="153"/>
      <c r="E518" s="153"/>
      <c r="F518" s="153"/>
      <c r="G518" s="153"/>
      <c r="H518" s="153"/>
    </row>
    <row r="519" spans="1:8" ht="12.75">
      <c r="A519" s="153"/>
      <c r="B519" s="153"/>
      <c r="C519" s="153"/>
      <c r="D519" s="153"/>
      <c r="E519" s="153"/>
      <c r="F519" s="153"/>
      <c r="G519" s="153"/>
      <c r="H519" s="153"/>
    </row>
    <row r="520" spans="1:8" ht="12.75">
      <c r="A520" s="153"/>
      <c r="B520" s="153"/>
      <c r="C520" s="153"/>
      <c r="D520" s="153"/>
      <c r="E520" s="153"/>
      <c r="F520" s="153"/>
      <c r="G520" s="153"/>
      <c r="H520" s="153"/>
    </row>
    <row r="521" spans="1:8" ht="12.75">
      <c r="A521" s="153"/>
      <c r="B521" s="153"/>
      <c r="C521" s="153"/>
      <c r="D521" s="153"/>
      <c r="E521" s="153"/>
      <c r="F521" s="153"/>
      <c r="G521" s="153"/>
      <c r="H521" s="153"/>
    </row>
    <row r="522" spans="1:8" ht="12.75">
      <c r="A522" s="153"/>
      <c r="B522" s="153"/>
      <c r="C522" s="153"/>
      <c r="D522" s="153"/>
      <c r="E522" s="153"/>
      <c r="F522" s="153"/>
      <c r="G522" s="153"/>
      <c r="H522" s="153"/>
    </row>
    <row r="523" spans="1:8" ht="12.75">
      <c r="A523" s="153"/>
      <c r="B523" s="153"/>
      <c r="C523" s="153"/>
      <c r="D523" s="153"/>
      <c r="E523" s="153"/>
      <c r="F523" s="153"/>
      <c r="G523" s="153"/>
      <c r="H523" s="153"/>
    </row>
    <row r="524" spans="1:8" ht="12.75">
      <c r="A524" s="153"/>
      <c r="B524" s="153"/>
      <c r="C524" s="153"/>
      <c r="D524" s="153"/>
      <c r="E524" s="153"/>
      <c r="F524" s="153"/>
      <c r="G524" s="153"/>
      <c r="H524" s="153"/>
    </row>
    <row r="525" spans="1:8" ht="12.75">
      <c r="A525" s="153"/>
      <c r="B525" s="153"/>
      <c r="C525" s="153"/>
      <c r="D525" s="153"/>
      <c r="E525" s="153"/>
      <c r="F525" s="153"/>
      <c r="G525" s="153"/>
      <c r="H525" s="153"/>
    </row>
    <row r="526" spans="1:8" ht="12.75">
      <c r="A526" s="153"/>
      <c r="B526" s="153"/>
      <c r="C526" s="153"/>
      <c r="D526" s="153"/>
      <c r="E526" s="153"/>
      <c r="F526" s="153"/>
      <c r="G526" s="153"/>
      <c r="H526" s="153"/>
    </row>
    <row r="527" spans="1:8" ht="12.75">
      <c r="A527" s="153"/>
      <c r="B527" s="153"/>
      <c r="C527" s="153"/>
      <c r="D527" s="153"/>
      <c r="E527" s="153"/>
      <c r="F527" s="153"/>
      <c r="G527" s="153"/>
      <c r="H527" s="153"/>
    </row>
    <row r="528" spans="1:8" ht="12.75">
      <c r="A528" s="153"/>
      <c r="B528" s="153"/>
      <c r="C528" s="153"/>
      <c r="D528" s="153"/>
      <c r="E528" s="153"/>
      <c r="F528" s="153"/>
      <c r="G528" s="153"/>
      <c r="H528" s="153"/>
    </row>
    <row r="529" spans="1:8" ht="12.75">
      <c r="A529" s="153"/>
      <c r="B529" s="153"/>
      <c r="C529" s="153"/>
      <c r="D529" s="153"/>
      <c r="E529" s="153"/>
      <c r="F529" s="153"/>
      <c r="G529" s="153"/>
      <c r="H529" s="153"/>
    </row>
    <row r="530" spans="1:8" ht="12.75">
      <c r="A530" s="153"/>
      <c r="B530" s="153"/>
      <c r="C530" s="153"/>
      <c r="D530" s="153"/>
      <c r="E530" s="153"/>
      <c r="F530" s="153"/>
      <c r="G530" s="153"/>
      <c r="H530" s="153"/>
    </row>
    <row r="531" spans="1:8" ht="12.75">
      <c r="A531" s="153"/>
      <c r="B531" s="153"/>
      <c r="C531" s="153"/>
      <c r="D531" s="153"/>
      <c r="E531" s="153"/>
      <c r="F531" s="153"/>
      <c r="G531" s="153"/>
      <c r="H531" s="153"/>
    </row>
    <row r="532" spans="1:8" ht="12.75">
      <c r="A532" s="153"/>
      <c r="B532" s="153"/>
      <c r="C532" s="153"/>
      <c r="D532" s="153"/>
      <c r="E532" s="153"/>
      <c r="F532" s="153"/>
      <c r="G532" s="153"/>
      <c r="H532" s="153"/>
    </row>
    <row r="533" spans="1:8" ht="12.75">
      <c r="A533" s="153"/>
      <c r="B533" s="153"/>
      <c r="C533" s="153"/>
      <c r="D533" s="153"/>
      <c r="E533" s="153"/>
      <c r="F533" s="153"/>
      <c r="G533" s="153"/>
      <c r="H533" s="153"/>
    </row>
    <row r="534" spans="1:8" ht="12.75">
      <c r="A534" s="153"/>
      <c r="B534" s="153"/>
      <c r="C534" s="153"/>
      <c r="D534" s="153"/>
      <c r="E534" s="153"/>
      <c r="F534" s="153"/>
      <c r="G534" s="153"/>
      <c r="H534" s="153"/>
    </row>
    <row r="535" spans="1:8" ht="12.75">
      <c r="A535" s="153"/>
      <c r="B535" s="153"/>
      <c r="C535" s="153"/>
      <c r="D535" s="153"/>
      <c r="E535" s="153"/>
      <c r="F535" s="153"/>
      <c r="G535" s="153"/>
      <c r="H535" s="153"/>
    </row>
    <row r="536" spans="1:8" ht="12.75">
      <c r="A536" s="153"/>
      <c r="B536" s="153"/>
      <c r="C536" s="153"/>
      <c r="D536" s="153"/>
      <c r="E536" s="153"/>
      <c r="F536" s="153"/>
      <c r="G536" s="153"/>
      <c r="H536" s="153"/>
    </row>
    <row r="537" spans="1:8" ht="12.75">
      <c r="A537" s="153"/>
      <c r="B537" s="153"/>
      <c r="C537" s="153"/>
      <c r="D537" s="153"/>
      <c r="E537" s="153"/>
      <c r="F537" s="153"/>
      <c r="G537" s="153"/>
      <c r="H537" s="153"/>
    </row>
    <row r="538" spans="1:8" ht="12.75">
      <c r="A538" s="153"/>
      <c r="B538" s="153"/>
      <c r="C538" s="153"/>
      <c r="D538" s="153"/>
      <c r="E538" s="153"/>
      <c r="F538" s="153"/>
      <c r="G538" s="153"/>
      <c r="H538" s="153"/>
    </row>
    <row r="539" spans="1:8" ht="12.75">
      <c r="A539" s="153"/>
      <c r="B539" s="153"/>
      <c r="C539" s="153"/>
      <c r="D539" s="153"/>
      <c r="E539" s="153"/>
      <c r="F539" s="153"/>
      <c r="G539" s="153"/>
      <c r="H539" s="153"/>
    </row>
    <row r="540" spans="1:8" ht="12.75">
      <c r="A540" s="153"/>
      <c r="B540" s="153"/>
      <c r="C540" s="153"/>
      <c r="D540" s="153"/>
      <c r="E540" s="153"/>
      <c r="F540" s="153"/>
      <c r="G540" s="153"/>
      <c r="H540" s="153"/>
    </row>
    <row r="541" spans="1:8" ht="12.75">
      <c r="A541" s="153"/>
      <c r="B541" s="153"/>
      <c r="C541" s="153"/>
      <c r="D541" s="153"/>
      <c r="E541" s="153"/>
      <c r="F541" s="153"/>
      <c r="G541" s="153"/>
      <c r="H541" s="153"/>
    </row>
    <row r="542" spans="1:8" ht="12.75">
      <c r="A542" s="153"/>
      <c r="B542" s="153"/>
      <c r="C542" s="153"/>
      <c r="D542" s="153"/>
      <c r="E542" s="153"/>
      <c r="F542" s="153"/>
      <c r="G542" s="153"/>
      <c r="H542" s="153"/>
    </row>
    <row r="543" spans="1:8" ht="12.75">
      <c r="A543" s="153"/>
      <c r="B543" s="153"/>
      <c r="C543" s="153"/>
      <c r="D543" s="153"/>
      <c r="E543" s="153"/>
      <c r="F543" s="153"/>
      <c r="G543" s="153"/>
      <c r="H543" s="153"/>
    </row>
    <row r="544" spans="1:8" ht="12.75">
      <c r="A544" s="153"/>
      <c r="B544" s="153"/>
      <c r="C544" s="153"/>
      <c r="D544" s="153"/>
      <c r="E544" s="153"/>
      <c r="F544" s="153"/>
      <c r="G544" s="153"/>
      <c r="H544" s="153"/>
    </row>
    <row r="545" spans="1:8" ht="12.75">
      <c r="A545" s="153"/>
      <c r="B545" s="153"/>
      <c r="C545" s="153"/>
      <c r="D545" s="153"/>
      <c r="E545" s="153"/>
      <c r="F545" s="153"/>
      <c r="G545" s="153"/>
      <c r="H545" s="153"/>
    </row>
    <row r="546" spans="1:8" ht="12.75">
      <c r="A546" s="153"/>
      <c r="B546" s="153"/>
      <c r="C546" s="153"/>
      <c r="D546" s="153"/>
      <c r="E546" s="153"/>
      <c r="F546" s="153"/>
      <c r="G546" s="153"/>
      <c r="H546" s="153"/>
    </row>
    <row r="547" spans="1:8" ht="12.75">
      <c r="A547" s="153"/>
      <c r="B547" s="153"/>
      <c r="C547" s="153"/>
      <c r="D547" s="153"/>
      <c r="E547" s="153"/>
      <c r="F547" s="153"/>
      <c r="G547" s="153"/>
      <c r="H547" s="153"/>
    </row>
    <row r="548" spans="1:8" ht="12.75">
      <c r="A548" s="153"/>
      <c r="B548" s="153"/>
      <c r="C548" s="153"/>
      <c r="D548" s="153"/>
      <c r="E548" s="153"/>
      <c r="F548" s="153"/>
      <c r="G548" s="153"/>
      <c r="H548" s="153"/>
    </row>
    <row r="549" spans="1:8" ht="12.75">
      <c r="A549" s="153"/>
      <c r="B549" s="153"/>
      <c r="C549" s="153"/>
      <c r="D549" s="153"/>
      <c r="E549" s="153"/>
      <c r="F549" s="153"/>
      <c r="G549" s="153"/>
      <c r="H549" s="153"/>
    </row>
    <row r="550" spans="1:8" ht="12.75">
      <c r="A550" s="153"/>
      <c r="B550" s="153"/>
      <c r="C550" s="153"/>
      <c r="D550" s="153"/>
      <c r="E550" s="153"/>
      <c r="F550" s="153"/>
      <c r="G550" s="153"/>
      <c r="H550" s="153"/>
    </row>
    <row r="551" spans="1:8" ht="12.75">
      <c r="A551" s="153"/>
      <c r="B551" s="153"/>
      <c r="C551" s="153"/>
      <c r="D551" s="153"/>
      <c r="E551" s="153"/>
      <c r="F551" s="153"/>
      <c r="G551" s="153"/>
      <c r="H551" s="153"/>
    </row>
    <row r="552" spans="1:8" ht="12.75">
      <c r="A552" s="153"/>
      <c r="B552" s="153"/>
      <c r="C552" s="153"/>
      <c r="D552" s="153"/>
      <c r="E552" s="153"/>
      <c r="F552" s="153"/>
      <c r="G552" s="153"/>
      <c r="H552" s="153"/>
    </row>
    <row r="553" spans="1:8" ht="12.75">
      <c r="A553" s="153"/>
      <c r="B553" s="153"/>
      <c r="C553" s="153"/>
      <c r="D553" s="153"/>
      <c r="E553" s="153"/>
      <c r="F553" s="153"/>
      <c r="G553" s="153"/>
      <c r="H553" s="153"/>
    </row>
    <row r="554" spans="1:8" ht="12.75">
      <c r="A554" s="153"/>
      <c r="B554" s="153"/>
      <c r="C554" s="153"/>
      <c r="D554" s="153"/>
      <c r="E554" s="153"/>
      <c r="F554" s="153"/>
      <c r="G554" s="153"/>
      <c r="H554" s="153"/>
    </row>
    <row r="555" spans="1:8" ht="12.75">
      <c r="A555" s="153"/>
      <c r="B555" s="153"/>
      <c r="C555" s="153"/>
      <c r="D555" s="153"/>
      <c r="E555" s="153"/>
      <c r="F555" s="153"/>
      <c r="G555" s="153"/>
      <c r="H555" s="153"/>
    </row>
    <row r="556" spans="1:8" ht="12.75">
      <c r="A556" s="153"/>
      <c r="B556" s="153"/>
      <c r="C556" s="153"/>
      <c r="D556" s="153"/>
      <c r="E556" s="153"/>
      <c r="F556" s="153"/>
      <c r="G556" s="153"/>
      <c r="H556" s="153"/>
    </row>
    <row r="557" spans="1:8" ht="12.75">
      <c r="A557" s="153"/>
      <c r="B557" s="153"/>
      <c r="C557" s="153"/>
      <c r="D557" s="153"/>
      <c r="E557" s="153"/>
      <c r="F557" s="153"/>
      <c r="G557" s="153"/>
      <c r="H557" s="153"/>
    </row>
    <row r="558" spans="1:8" ht="12.75">
      <c r="A558" s="153"/>
      <c r="B558" s="153"/>
      <c r="C558" s="153"/>
      <c r="D558" s="153"/>
      <c r="E558" s="153"/>
      <c r="F558" s="153"/>
      <c r="G558" s="153"/>
      <c r="H558" s="153"/>
    </row>
    <row r="559" spans="1:8" ht="12.75">
      <c r="A559" s="153"/>
      <c r="B559" s="153"/>
      <c r="C559" s="153"/>
      <c r="D559" s="153"/>
      <c r="E559" s="153"/>
      <c r="F559" s="153"/>
      <c r="G559" s="153"/>
      <c r="H559" s="153"/>
    </row>
    <row r="560" spans="1:8" ht="12.75">
      <c r="A560" s="153"/>
      <c r="B560" s="153"/>
      <c r="C560" s="153"/>
      <c r="D560" s="153"/>
      <c r="E560" s="153"/>
      <c r="F560" s="153"/>
      <c r="G560" s="153"/>
      <c r="H560" s="153"/>
    </row>
    <row r="561" spans="1:8" ht="12.75">
      <c r="A561" s="153"/>
      <c r="B561" s="153"/>
      <c r="C561" s="153"/>
      <c r="D561" s="153"/>
      <c r="E561" s="153"/>
      <c r="F561" s="153"/>
      <c r="G561" s="153"/>
      <c r="H561" s="153"/>
    </row>
    <row r="562" spans="1:8" ht="12.75">
      <c r="A562" s="153"/>
      <c r="B562" s="153"/>
      <c r="C562" s="153"/>
      <c r="D562" s="153"/>
      <c r="E562" s="153"/>
      <c r="F562" s="153"/>
      <c r="G562" s="153"/>
      <c r="H562" s="153"/>
    </row>
    <row r="563" spans="1:8" ht="12.75">
      <c r="A563" s="153"/>
      <c r="B563" s="153"/>
      <c r="C563" s="153"/>
      <c r="D563" s="153"/>
      <c r="E563" s="153"/>
      <c r="F563" s="153"/>
      <c r="G563" s="153"/>
      <c r="H563" s="153"/>
    </row>
    <row r="564" spans="1:8" ht="12.75">
      <c r="A564" s="153"/>
      <c r="B564" s="153"/>
      <c r="C564" s="153"/>
      <c r="D564" s="153"/>
      <c r="E564" s="153"/>
      <c r="F564" s="153"/>
      <c r="G564" s="153"/>
      <c r="H564" s="153"/>
    </row>
    <row r="565" spans="1:8" ht="12.75">
      <c r="A565" s="153"/>
      <c r="B565" s="153"/>
      <c r="C565" s="153"/>
      <c r="D565" s="153"/>
      <c r="E565" s="153"/>
      <c r="F565" s="153"/>
      <c r="G565" s="153"/>
      <c r="H565" s="153"/>
    </row>
    <row r="566" spans="1:8" ht="12.75">
      <c r="A566" s="153"/>
      <c r="B566" s="153"/>
      <c r="C566" s="153"/>
      <c r="D566" s="153"/>
      <c r="E566" s="153"/>
      <c r="F566" s="153"/>
      <c r="G566" s="153"/>
      <c r="H566" s="153"/>
    </row>
    <row r="567" spans="1:8" ht="12.75">
      <c r="A567" s="153"/>
      <c r="B567" s="153"/>
      <c r="C567" s="153"/>
      <c r="D567" s="153"/>
      <c r="E567" s="153"/>
      <c r="F567" s="153"/>
      <c r="G567" s="153"/>
      <c r="H567" s="153"/>
    </row>
    <row r="568" spans="1:8" ht="12.75">
      <c r="A568" s="153"/>
      <c r="B568" s="153"/>
      <c r="C568" s="153"/>
      <c r="D568" s="153"/>
      <c r="E568" s="153"/>
      <c r="F568" s="153"/>
      <c r="G568" s="153"/>
      <c r="H568" s="153"/>
    </row>
    <row r="569" spans="1:8" ht="12.75">
      <c r="A569" s="153"/>
      <c r="B569" s="153"/>
      <c r="C569" s="153"/>
      <c r="D569" s="153"/>
      <c r="E569" s="153"/>
      <c r="F569" s="153"/>
      <c r="G569" s="153"/>
      <c r="H569" s="153"/>
    </row>
    <row r="570" spans="1:8" ht="12.75">
      <c r="A570" s="153"/>
      <c r="B570" s="153"/>
      <c r="C570" s="153"/>
      <c r="D570" s="153"/>
      <c r="E570" s="153"/>
      <c r="F570" s="153"/>
      <c r="G570" s="153"/>
      <c r="H570" s="153"/>
    </row>
    <row r="571" spans="1:8" ht="12.75">
      <c r="A571" s="153"/>
      <c r="B571" s="153"/>
      <c r="C571" s="153"/>
      <c r="D571" s="153"/>
      <c r="E571" s="153"/>
      <c r="F571" s="153"/>
      <c r="G571" s="153"/>
      <c r="H571" s="153"/>
    </row>
    <row r="572" spans="1:8" ht="12.75">
      <c r="A572" s="153"/>
      <c r="B572" s="153"/>
      <c r="C572" s="153"/>
      <c r="D572" s="153"/>
      <c r="E572" s="153"/>
      <c r="F572" s="153"/>
      <c r="G572" s="153"/>
      <c r="H572" s="153"/>
    </row>
    <row r="573" spans="1:8" ht="12.75">
      <c r="A573" s="153"/>
      <c r="B573" s="153"/>
      <c r="C573" s="153"/>
      <c r="D573" s="153"/>
      <c r="E573" s="153"/>
      <c r="F573" s="153"/>
      <c r="G573" s="153"/>
      <c r="H573" s="153"/>
    </row>
    <row r="574" spans="1:8" ht="12.75">
      <c r="A574" s="153"/>
      <c r="B574" s="153"/>
      <c r="C574" s="153"/>
      <c r="D574" s="153"/>
      <c r="E574" s="153"/>
      <c r="F574" s="153"/>
      <c r="G574" s="153"/>
      <c r="H574" s="153"/>
    </row>
    <row r="575" spans="1:8" ht="12.75">
      <c r="A575" s="153"/>
      <c r="B575" s="153"/>
      <c r="C575" s="153"/>
      <c r="D575" s="153"/>
      <c r="E575" s="153"/>
      <c r="F575" s="153"/>
      <c r="G575" s="153"/>
      <c r="H575" s="153"/>
    </row>
    <row r="576" spans="1:8" ht="12.75">
      <c r="A576" s="153"/>
      <c r="B576" s="153"/>
      <c r="C576" s="153"/>
      <c r="D576" s="153"/>
      <c r="E576" s="153"/>
      <c r="F576" s="153"/>
      <c r="G576" s="153"/>
      <c r="H576" s="153"/>
    </row>
    <row r="577" spans="1:8" ht="12.75">
      <c r="A577" s="153"/>
      <c r="B577" s="153"/>
      <c r="C577" s="153"/>
      <c r="D577" s="153"/>
      <c r="E577" s="153"/>
      <c r="F577" s="153"/>
      <c r="G577" s="153"/>
      <c r="H577" s="153"/>
    </row>
    <row r="578" spans="1:8" ht="12.75">
      <c r="A578" s="153"/>
      <c r="B578" s="153"/>
      <c r="C578" s="153"/>
      <c r="D578" s="153"/>
      <c r="E578" s="153"/>
      <c r="F578" s="153"/>
      <c r="G578" s="153"/>
      <c r="H578" s="153"/>
    </row>
    <row r="579" spans="1:8" ht="12.75">
      <c r="A579" s="153"/>
      <c r="B579" s="153"/>
      <c r="C579" s="153"/>
      <c r="D579" s="153"/>
      <c r="E579" s="153"/>
      <c r="F579" s="153"/>
      <c r="G579" s="153"/>
      <c r="H579" s="153"/>
    </row>
    <row r="580" spans="1:8" ht="12.75">
      <c r="A580" s="153"/>
      <c r="B580" s="153"/>
      <c r="C580" s="153"/>
      <c r="D580" s="153"/>
      <c r="E580" s="153"/>
      <c r="F580" s="153"/>
      <c r="G580" s="153"/>
      <c r="H580" s="153"/>
    </row>
    <row r="581" spans="1:8" ht="12.75">
      <c r="A581" s="153"/>
      <c r="B581" s="153"/>
      <c r="C581" s="153"/>
      <c r="D581" s="153"/>
      <c r="E581" s="153"/>
      <c r="F581" s="153"/>
      <c r="G581" s="153"/>
      <c r="H581" s="153"/>
    </row>
    <row r="582" spans="1:8" ht="12.75">
      <c r="A582" s="153"/>
      <c r="B582" s="153"/>
      <c r="C582" s="153"/>
      <c r="D582" s="153"/>
      <c r="E582" s="153"/>
      <c r="F582" s="153"/>
      <c r="G582" s="153"/>
      <c r="H582" s="153"/>
    </row>
    <row r="583" spans="1:8" ht="12.75">
      <c r="A583" s="153"/>
      <c r="B583" s="153"/>
      <c r="C583" s="153"/>
      <c r="D583" s="153"/>
      <c r="E583" s="153"/>
      <c r="F583" s="153"/>
      <c r="G583" s="153"/>
      <c r="H583" s="153"/>
    </row>
    <row r="584" spans="1:8" ht="12.75">
      <c r="A584" s="153"/>
      <c r="B584" s="153"/>
      <c r="C584" s="153"/>
      <c r="D584" s="153"/>
      <c r="E584" s="153"/>
      <c r="F584" s="153"/>
      <c r="G584" s="153"/>
      <c r="H584" s="153"/>
    </row>
    <row r="585" spans="1:8" ht="12.75">
      <c r="A585" s="153"/>
      <c r="B585" s="153"/>
      <c r="C585" s="153"/>
      <c r="D585" s="153"/>
      <c r="E585" s="153"/>
      <c r="F585" s="153"/>
      <c r="G585" s="153"/>
      <c r="H585" s="153"/>
    </row>
    <row r="586" spans="1:8" ht="12.75">
      <c r="A586" s="153"/>
      <c r="B586" s="153"/>
      <c r="C586" s="153"/>
      <c r="D586" s="153"/>
      <c r="E586" s="153"/>
      <c r="F586" s="153"/>
      <c r="G586" s="153"/>
      <c r="H586" s="153"/>
    </row>
    <row r="587" spans="1:8" ht="12.75">
      <c r="A587" s="153"/>
      <c r="B587" s="153"/>
      <c r="C587" s="153"/>
      <c r="D587" s="153"/>
      <c r="E587" s="153"/>
      <c r="F587" s="153"/>
      <c r="G587" s="153"/>
      <c r="H587" s="153"/>
    </row>
    <row r="588" spans="1:8" ht="12.75">
      <c r="A588" s="153"/>
      <c r="B588" s="153"/>
      <c r="C588" s="153"/>
      <c r="D588" s="153"/>
      <c r="E588" s="153"/>
      <c r="F588" s="153"/>
      <c r="G588" s="153"/>
      <c r="H588" s="153"/>
    </row>
    <row r="589" spans="1:8" ht="12.75">
      <c r="A589" s="153"/>
      <c r="B589" s="153"/>
      <c r="C589" s="153"/>
      <c r="D589" s="153"/>
      <c r="E589" s="153"/>
      <c r="F589" s="153"/>
      <c r="G589" s="153"/>
      <c r="H589" s="153"/>
    </row>
    <row r="590" spans="1:8" ht="12.75">
      <c r="A590" s="153"/>
      <c r="B590" s="153"/>
      <c r="C590" s="153"/>
      <c r="D590" s="153"/>
      <c r="E590" s="153"/>
      <c r="F590" s="153"/>
      <c r="G590" s="153"/>
      <c r="H590" s="153"/>
    </row>
    <row r="591" spans="1:8" ht="12.75">
      <c r="A591" s="153"/>
      <c r="B591" s="153"/>
      <c r="C591" s="153"/>
      <c r="D591" s="153"/>
      <c r="E591" s="153"/>
      <c r="F591" s="153"/>
      <c r="G591" s="153"/>
      <c r="H591" s="153"/>
    </row>
    <row r="592" spans="1:8" ht="12.75">
      <c r="A592" s="153"/>
      <c r="B592" s="153"/>
      <c r="C592" s="153"/>
      <c r="D592" s="153"/>
      <c r="E592" s="153"/>
      <c r="F592" s="153"/>
      <c r="G592" s="153"/>
      <c r="H592" s="153"/>
    </row>
    <row r="593" spans="1:8" ht="12.75">
      <c r="A593" s="153"/>
      <c r="B593" s="153"/>
      <c r="C593" s="153"/>
      <c r="D593" s="153"/>
      <c r="E593" s="153"/>
      <c r="F593" s="153"/>
      <c r="G593" s="153"/>
      <c r="H593" s="153"/>
    </row>
    <row r="594" spans="1:8" ht="12.75">
      <c r="A594" s="153"/>
      <c r="B594" s="153"/>
      <c r="C594" s="153"/>
      <c r="D594" s="153"/>
      <c r="E594" s="153"/>
      <c r="F594" s="153"/>
      <c r="G594" s="153"/>
      <c r="H594" s="153"/>
    </row>
    <row r="595" spans="1:8" ht="12.75">
      <c r="A595" s="153"/>
      <c r="B595" s="153"/>
      <c r="C595" s="153"/>
      <c r="D595" s="153"/>
      <c r="E595" s="153"/>
      <c r="F595" s="153"/>
      <c r="G595" s="153"/>
      <c r="H595" s="153"/>
    </row>
    <row r="596" spans="1:8" ht="12.75">
      <c r="A596" s="153"/>
      <c r="B596" s="153"/>
      <c r="C596" s="153"/>
      <c r="D596" s="153"/>
      <c r="E596" s="153"/>
      <c r="F596" s="153"/>
      <c r="G596" s="153"/>
      <c r="H596" s="153"/>
    </row>
    <row r="597" spans="1:8" ht="12.75">
      <c r="A597" s="153"/>
      <c r="B597" s="153"/>
      <c r="C597" s="153"/>
      <c r="D597" s="153"/>
      <c r="E597" s="153"/>
      <c r="F597" s="153"/>
      <c r="G597" s="153"/>
      <c r="H597" s="153"/>
    </row>
    <row r="598" spans="1:8" ht="12.75">
      <c r="A598" s="153"/>
      <c r="B598" s="153"/>
      <c r="C598" s="153"/>
      <c r="D598" s="153"/>
      <c r="E598" s="153"/>
      <c r="F598" s="153"/>
      <c r="G598" s="153"/>
      <c r="H598" s="153"/>
    </row>
    <row r="599" spans="1:8" ht="12.75">
      <c r="A599" s="153"/>
      <c r="B599" s="153"/>
      <c r="C599" s="153"/>
      <c r="D599" s="153"/>
      <c r="E599" s="153"/>
      <c r="F599" s="153"/>
      <c r="G599" s="153"/>
      <c r="H599" s="153"/>
    </row>
    <row r="600" spans="1:8" ht="12.75">
      <c r="A600" s="153"/>
      <c r="B600" s="153"/>
      <c r="C600" s="153"/>
      <c r="D600" s="153"/>
      <c r="E600" s="153"/>
      <c r="F600" s="153"/>
      <c r="G600" s="153"/>
      <c r="H600" s="153"/>
    </row>
    <row r="601" spans="1:8" ht="12.75">
      <c r="A601" s="153"/>
      <c r="B601" s="153"/>
      <c r="C601" s="153"/>
      <c r="D601" s="153"/>
      <c r="E601" s="153"/>
      <c r="F601" s="153"/>
      <c r="G601" s="153"/>
      <c r="H601" s="153"/>
    </row>
    <row r="602" spans="1:8" ht="12.75">
      <c r="A602" s="153"/>
      <c r="B602" s="153"/>
      <c r="C602" s="153"/>
      <c r="D602" s="153"/>
      <c r="E602" s="153"/>
      <c r="F602" s="153"/>
      <c r="G602" s="153"/>
      <c r="H602" s="153"/>
    </row>
    <row r="603" spans="1:8" ht="12.75">
      <c r="A603" s="153"/>
      <c r="B603" s="153"/>
      <c r="C603" s="153"/>
      <c r="D603" s="153"/>
      <c r="E603" s="153"/>
      <c r="F603" s="153"/>
      <c r="G603" s="153"/>
      <c r="H603" s="153"/>
    </row>
    <row r="604" spans="1:8" ht="12.75">
      <c r="A604" s="153"/>
      <c r="B604" s="153"/>
      <c r="C604" s="153"/>
      <c r="D604" s="153"/>
      <c r="E604" s="153"/>
      <c r="F604" s="153"/>
      <c r="G604" s="153"/>
      <c r="H604" s="153"/>
    </row>
    <row r="605" spans="1:8" ht="12.75">
      <c r="A605" s="153"/>
      <c r="B605" s="153"/>
      <c r="C605" s="153"/>
      <c r="D605" s="153"/>
      <c r="E605" s="153"/>
      <c r="F605" s="153"/>
      <c r="G605" s="153"/>
      <c r="H605" s="153"/>
    </row>
    <row r="606" spans="1:8" ht="12.75">
      <c r="A606" s="153"/>
      <c r="B606" s="153"/>
      <c r="C606" s="153"/>
      <c r="D606" s="153"/>
      <c r="E606" s="153"/>
      <c r="F606" s="153"/>
      <c r="G606" s="153"/>
      <c r="H606" s="153"/>
    </row>
    <row r="607" spans="1:8" ht="12.75">
      <c r="A607" s="153"/>
      <c r="B607" s="153"/>
      <c r="C607" s="153"/>
      <c r="D607" s="153"/>
      <c r="E607" s="153"/>
      <c r="F607" s="153"/>
      <c r="G607" s="153"/>
      <c r="H607" s="153"/>
    </row>
    <row r="608" spans="1:8" ht="12.75">
      <c r="A608" s="153"/>
      <c r="B608" s="153"/>
      <c r="C608" s="153"/>
      <c r="D608" s="153"/>
      <c r="E608" s="153"/>
      <c r="F608" s="153"/>
      <c r="G608" s="153"/>
      <c r="H608" s="153"/>
    </row>
    <row r="609" spans="1:8" ht="12.75">
      <c r="A609" s="153"/>
      <c r="B609" s="153"/>
      <c r="C609" s="153"/>
      <c r="D609" s="153"/>
      <c r="E609" s="153"/>
      <c r="F609" s="153"/>
      <c r="G609" s="153"/>
      <c r="H609" s="153"/>
    </row>
    <row r="610" spans="1:8" ht="12.75">
      <c r="A610" s="153"/>
      <c r="B610" s="153"/>
      <c r="C610" s="153"/>
      <c r="D610" s="153"/>
      <c r="E610" s="153"/>
      <c r="F610" s="153"/>
      <c r="G610" s="153"/>
      <c r="H610" s="153"/>
    </row>
    <row r="611" spans="1:8" ht="12.75">
      <c r="A611" s="153"/>
      <c r="B611" s="153"/>
      <c r="C611" s="153"/>
      <c r="D611" s="153"/>
      <c r="E611" s="153"/>
      <c r="F611" s="153"/>
      <c r="G611" s="153"/>
      <c r="H611" s="153"/>
    </row>
    <row r="612" spans="1:8" ht="12.75">
      <c r="A612" s="153"/>
      <c r="B612" s="153"/>
      <c r="C612" s="153"/>
      <c r="D612" s="153"/>
      <c r="E612" s="153"/>
      <c r="F612" s="153"/>
      <c r="G612" s="153"/>
      <c r="H612" s="153"/>
    </row>
    <row r="613" spans="1:8" ht="12.75">
      <c r="A613" s="153"/>
      <c r="B613" s="153"/>
      <c r="C613" s="153"/>
      <c r="D613" s="153"/>
      <c r="E613" s="153"/>
      <c r="F613" s="153"/>
      <c r="G613" s="153"/>
      <c r="H613" s="153"/>
    </row>
    <row r="614" spans="1:8" ht="12.75">
      <c r="A614" s="153"/>
      <c r="B614" s="153"/>
      <c r="C614" s="153"/>
      <c r="D614" s="153"/>
      <c r="E614" s="153"/>
      <c r="F614" s="153"/>
      <c r="G614" s="153"/>
      <c r="H614" s="153"/>
    </row>
    <row r="615" spans="1:8" ht="12.75">
      <c r="A615" s="153"/>
      <c r="B615" s="153"/>
      <c r="C615" s="153"/>
      <c r="D615" s="153"/>
      <c r="E615" s="153"/>
      <c r="F615" s="153"/>
      <c r="G615" s="153"/>
      <c r="H615" s="153"/>
    </row>
    <row r="616" spans="1:8" ht="12.75">
      <c r="A616" s="153"/>
      <c r="B616" s="153"/>
      <c r="C616" s="153"/>
      <c r="D616" s="153"/>
      <c r="E616" s="153"/>
      <c r="F616" s="153"/>
      <c r="G616" s="153"/>
      <c r="H616" s="153"/>
    </row>
    <row r="617" spans="1:8" ht="12.75">
      <c r="A617" s="153"/>
      <c r="B617" s="153"/>
      <c r="C617" s="153"/>
      <c r="D617" s="153"/>
      <c r="E617" s="153"/>
      <c r="F617" s="153"/>
      <c r="G617" s="153"/>
      <c r="H617" s="153"/>
    </row>
    <row r="618" spans="1:8" ht="12.75">
      <c r="A618" s="153"/>
      <c r="B618" s="153"/>
      <c r="C618" s="153"/>
      <c r="D618" s="153"/>
      <c r="E618" s="153"/>
      <c r="F618" s="153"/>
      <c r="G618" s="153"/>
      <c r="H618" s="153"/>
    </row>
    <row r="619" spans="1:8" ht="12.75">
      <c r="A619" s="153"/>
      <c r="B619" s="153"/>
      <c r="C619" s="153"/>
      <c r="D619" s="153"/>
      <c r="E619" s="153"/>
      <c r="F619" s="153"/>
      <c r="G619" s="153"/>
      <c r="H619" s="153"/>
    </row>
    <row r="620" spans="1:8" ht="12.75">
      <c r="A620" s="153"/>
      <c r="B620" s="153"/>
      <c r="C620" s="153"/>
      <c r="D620" s="153"/>
      <c r="E620" s="153"/>
      <c r="F620" s="153"/>
      <c r="G620" s="153"/>
      <c r="H620" s="153"/>
    </row>
    <row r="621" spans="1:8" ht="12.75">
      <c r="A621" s="153"/>
      <c r="B621" s="153"/>
      <c r="C621" s="153"/>
      <c r="D621" s="153"/>
      <c r="E621" s="153"/>
      <c r="F621" s="153"/>
      <c r="G621" s="153"/>
      <c r="H621" s="153"/>
    </row>
    <row r="622" spans="1:8" ht="12.75">
      <c r="A622" s="153"/>
      <c r="B622" s="153"/>
      <c r="C622" s="153"/>
      <c r="D622" s="153"/>
      <c r="E622" s="153"/>
      <c r="F622" s="153"/>
      <c r="G622" s="153"/>
      <c r="H622" s="153"/>
    </row>
    <row r="623" spans="1:8" ht="12.75">
      <c r="A623" s="153"/>
      <c r="B623" s="153"/>
      <c r="C623" s="153"/>
      <c r="D623" s="153"/>
      <c r="E623" s="153"/>
      <c r="F623" s="153"/>
      <c r="G623" s="153"/>
      <c r="H623" s="153"/>
    </row>
    <row r="624" spans="1:8" ht="12.75">
      <c r="A624" s="153"/>
      <c r="B624" s="153"/>
      <c r="C624" s="153"/>
      <c r="D624" s="153"/>
      <c r="E624" s="153"/>
      <c r="F624" s="153"/>
      <c r="G624" s="153"/>
      <c r="H624" s="153"/>
    </row>
    <row r="625" spans="1:8" ht="12.75">
      <c r="A625" s="153"/>
      <c r="B625" s="153"/>
      <c r="C625" s="153"/>
      <c r="D625" s="153"/>
      <c r="E625" s="153"/>
      <c r="F625" s="153"/>
      <c r="G625" s="153"/>
      <c r="H625" s="153"/>
    </row>
    <row r="626" spans="1:8" ht="12.75">
      <c r="A626" s="153"/>
      <c r="B626" s="153"/>
      <c r="C626" s="153"/>
      <c r="D626" s="153"/>
      <c r="E626" s="153"/>
      <c r="F626" s="153"/>
      <c r="G626" s="153"/>
      <c r="H626" s="153"/>
    </row>
    <row r="627" spans="1:8" ht="12.75">
      <c r="A627" s="153"/>
      <c r="B627" s="153"/>
      <c r="C627" s="153"/>
      <c r="D627" s="153"/>
      <c r="E627" s="153"/>
      <c r="F627" s="153"/>
      <c r="G627" s="153"/>
      <c r="H627" s="153"/>
    </row>
    <row r="628" spans="1:8" ht="12.75">
      <c r="A628" s="153"/>
      <c r="B628" s="153"/>
      <c r="C628" s="153"/>
      <c r="D628" s="153"/>
      <c r="E628" s="153"/>
      <c r="F628" s="153"/>
      <c r="G628" s="153"/>
      <c r="H628" s="153"/>
    </row>
    <row r="629" spans="1:8" ht="12.75">
      <c r="A629" s="153"/>
      <c r="B629" s="153"/>
      <c r="C629" s="153"/>
      <c r="D629" s="153"/>
      <c r="E629" s="153"/>
      <c r="F629" s="153"/>
      <c r="G629" s="153"/>
      <c r="H629" s="153"/>
    </row>
    <row r="630" spans="1:8" ht="12.75">
      <c r="A630" s="153"/>
      <c r="B630" s="153"/>
      <c r="C630" s="153"/>
      <c r="D630" s="153"/>
      <c r="E630" s="153"/>
      <c r="F630" s="153"/>
      <c r="G630" s="153"/>
      <c r="H630" s="153"/>
    </row>
    <row r="631" spans="1:8" ht="12.75">
      <c r="A631" s="153"/>
      <c r="B631" s="153"/>
      <c r="C631" s="153"/>
      <c r="D631" s="153"/>
      <c r="E631" s="153"/>
      <c r="F631" s="153"/>
      <c r="G631" s="153"/>
      <c r="H631" s="153"/>
    </row>
    <row r="632" spans="1:8" ht="12.75">
      <c r="A632" s="153"/>
      <c r="B632" s="153"/>
      <c r="C632" s="153"/>
      <c r="D632" s="153"/>
      <c r="E632" s="153"/>
      <c r="F632" s="153"/>
      <c r="G632" s="153"/>
      <c r="H632" s="153"/>
    </row>
    <row r="633" spans="1:8" ht="12.75">
      <c r="A633" s="153"/>
      <c r="B633" s="153"/>
      <c r="C633" s="153"/>
      <c r="D633" s="153"/>
      <c r="E633" s="153"/>
      <c r="F633" s="153"/>
      <c r="G633" s="153"/>
      <c r="H633" s="153"/>
    </row>
    <row r="634" spans="1:8" ht="12.75">
      <c r="A634" s="153"/>
      <c r="B634" s="153"/>
      <c r="C634" s="153"/>
      <c r="D634" s="153"/>
      <c r="E634" s="153"/>
      <c r="F634" s="153"/>
      <c r="G634" s="153"/>
      <c r="H634" s="153"/>
    </row>
    <row r="635" spans="1:8" ht="12.75">
      <c r="A635" s="153"/>
      <c r="B635" s="153"/>
      <c r="C635" s="153"/>
      <c r="D635" s="153"/>
      <c r="E635" s="153"/>
      <c r="F635" s="153"/>
      <c r="G635" s="153"/>
      <c r="H635" s="153"/>
    </row>
    <row r="636" spans="1:8" ht="12.75">
      <c r="A636" s="153"/>
      <c r="B636" s="153"/>
      <c r="C636" s="153"/>
      <c r="D636" s="153"/>
      <c r="E636" s="153"/>
      <c r="F636" s="153"/>
      <c r="G636" s="153"/>
      <c r="H636" s="153"/>
    </row>
    <row r="637" spans="1:8" ht="12.75">
      <c r="A637" s="153"/>
      <c r="B637" s="153"/>
      <c r="C637" s="153"/>
      <c r="D637" s="153"/>
      <c r="E637" s="153"/>
      <c r="F637" s="153"/>
      <c r="G637" s="153"/>
      <c r="H637" s="153"/>
    </row>
    <row r="638" spans="1:8" ht="12.75">
      <c r="A638" s="153"/>
      <c r="B638" s="153"/>
      <c r="C638" s="153"/>
      <c r="D638" s="153"/>
      <c r="E638" s="153"/>
      <c r="F638" s="153"/>
      <c r="G638" s="153"/>
      <c r="H638" s="153"/>
    </row>
    <row r="639" spans="1:8" ht="12.75">
      <c r="A639" s="153"/>
      <c r="B639" s="153"/>
      <c r="C639" s="153"/>
      <c r="D639" s="153"/>
      <c r="E639" s="153"/>
      <c r="F639" s="153"/>
      <c r="G639" s="153"/>
      <c r="H639" s="153"/>
    </row>
    <row r="640" spans="1:8" ht="12.75">
      <c r="A640" s="153"/>
      <c r="B640" s="153"/>
      <c r="C640" s="153"/>
      <c r="D640" s="153"/>
      <c r="E640" s="153"/>
      <c r="F640" s="153"/>
      <c r="G640" s="153"/>
      <c r="H640" s="153"/>
    </row>
    <row r="641" spans="1:8" ht="12.75">
      <c r="A641" s="153"/>
      <c r="B641" s="153"/>
      <c r="C641" s="153"/>
      <c r="D641" s="153"/>
      <c r="E641" s="153"/>
      <c r="F641" s="153"/>
      <c r="G641" s="153"/>
      <c r="H641" s="153"/>
    </row>
    <row r="642" spans="1:8" ht="12.75">
      <c r="A642" s="153"/>
      <c r="B642" s="153"/>
      <c r="C642" s="153"/>
      <c r="D642" s="153"/>
      <c r="E642" s="153"/>
      <c r="F642" s="153"/>
      <c r="G642" s="153"/>
      <c r="H642" s="153"/>
    </row>
    <row r="643" spans="1:8" ht="12.75">
      <c r="A643" s="153"/>
      <c r="B643" s="153"/>
      <c r="C643" s="153"/>
      <c r="D643" s="153"/>
      <c r="E643" s="153"/>
      <c r="F643" s="153"/>
      <c r="G643" s="153"/>
      <c r="H643" s="153"/>
    </row>
    <row r="644" spans="1:8" ht="12.75">
      <c r="A644" s="153"/>
      <c r="B644" s="153"/>
      <c r="C644" s="153"/>
      <c r="D644" s="153"/>
      <c r="E644" s="153"/>
      <c r="F644" s="153"/>
      <c r="G644" s="153"/>
      <c r="H644" s="153"/>
    </row>
    <row r="645" spans="1:8" ht="12.75">
      <c r="A645" s="153"/>
      <c r="B645" s="153"/>
      <c r="C645" s="153"/>
      <c r="D645" s="153"/>
      <c r="E645" s="153"/>
      <c r="F645" s="153"/>
      <c r="G645" s="153"/>
      <c r="H645" s="153"/>
    </row>
    <row r="646" spans="1:8" ht="12.75">
      <c r="A646" s="153"/>
      <c r="B646" s="153"/>
      <c r="C646" s="153"/>
      <c r="D646" s="153"/>
      <c r="E646" s="153"/>
      <c r="F646" s="153"/>
      <c r="G646" s="153"/>
      <c r="H646" s="153"/>
    </row>
    <row r="647" spans="1:8" ht="12.75">
      <c r="A647" s="153"/>
      <c r="B647" s="153"/>
      <c r="C647" s="153"/>
      <c r="D647" s="153"/>
      <c r="E647" s="153"/>
      <c r="F647" s="153"/>
      <c r="G647" s="153"/>
      <c r="H647" s="153"/>
    </row>
    <row r="648" spans="1:8" ht="12.75">
      <c r="A648" s="153"/>
      <c r="B648" s="153"/>
      <c r="C648" s="153"/>
      <c r="D648" s="153"/>
      <c r="E648" s="153"/>
      <c r="F648" s="153"/>
      <c r="G648" s="153"/>
      <c r="H648" s="153"/>
    </row>
    <row r="649" spans="1:8" ht="12.75">
      <c r="A649" s="153"/>
      <c r="B649" s="153"/>
      <c r="C649" s="153"/>
      <c r="D649" s="153"/>
      <c r="E649" s="153"/>
      <c r="F649" s="153"/>
      <c r="G649" s="153"/>
      <c r="H649" s="153"/>
    </row>
    <row r="650" spans="1:8" ht="12.75">
      <c r="A650" s="153"/>
      <c r="B650" s="153"/>
      <c r="C650" s="153"/>
      <c r="D650" s="153"/>
      <c r="E650" s="153"/>
      <c r="F650" s="153"/>
      <c r="G650" s="153"/>
      <c r="H650" s="153"/>
    </row>
    <row r="651" spans="1:8" ht="12.75">
      <c r="A651" s="153"/>
      <c r="B651" s="153"/>
      <c r="C651" s="153"/>
      <c r="D651" s="153"/>
      <c r="E651" s="153"/>
      <c r="F651" s="153"/>
      <c r="G651" s="153"/>
      <c r="H651" s="153"/>
    </row>
    <row r="652" spans="1:8" ht="12.75">
      <c r="A652" s="153"/>
      <c r="B652" s="153"/>
      <c r="C652" s="153"/>
      <c r="D652" s="153"/>
      <c r="E652" s="153"/>
      <c r="F652" s="153"/>
      <c r="G652" s="153"/>
      <c r="H652" s="153"/>
    </row>
    <row r="653" spans="1:8" ht="12.75">
      <c r="A653" s="153"/>
      <c r="B653" s="153"/>
      <c r="C653" s="153"/>
      <c r="D653" s="153"/>
      <c r="E653" s="153"/>
      <c r="F653" s="153"/>
      <c r="G653" s="153"/>
      <c r="H653" s="153"/>
    </row>
    <row r="654" spans="1:8" ht="12.75">
      <c r="A654" s="153"/>
      <c r="B654" s="153"/>
      <c r="C654" s="153"/>
      <c r="D654" s="153"/>
      <c r="E654" s="153"/>
      <c r="F654" s="153"/>
      <c r="G654" s="153"/>
      <c r="H654" s="153"/>
    </row>
    <row r="655" spans="1:8" ht="12.75">
      <c r="A655" s="153"/>
      <c r="B655" s="153"/>
      <c r="C655" s="153"/>
      <c r="D655" s="153"/>
      <c r="E655" s="153"/>
      <c r="F655" s="153"/>
      <c r="G655" s="153"/>
      <c r="H655" s="153"/>
    </row>
    <row r="656" spans="1:8" ht="12.75">
      <c r="A656" s="153"/>
      <c r="B656" s="153"/>
      <c r="C656" s="153"/>
      <c r="D656" s="153"/>
      <c r="E656" s="153"/>
      <c r="F656" s="153"/>
      <c r="G656" s="153"/>
      <c r="H656" s="153"/>
    </row>
    <row r="657" spans="1:8" ht="12.75">
      <c r="A657" s="153"/>
      <c r="B657" s="153"/>
      <c r="C657" s="153"/>
      <c r="D657" s="153"/>
      <c r="E657" s="153"/>
      <c r="F657" s="153"/>
      <c r="G657" s="153"/>
      <c r="H657" s="153"/>
    </row>
    <row r="658" spans="1:8" ht="12.75">
      <c r="A658" s="153"/>
      <c r="B658" s="153"/>
      <c r="C658" s="153"/>
      <c r="D658" s="153"/>
      <c r="E658" s="153"/>
      <c r="F658" s="153"/>
      <c r="G658" s="153"/>
      <c r="H658" s="153"/>
    </row>
    <row r="659" spans="1:8" ht="12.75">
      <c r="A659" s="153"/>
      <c r="B659" s="153"/>
      <c r="C659" s="153"/>
      <c r="D659" s="153"/>
      <c r="E659" s="153"/>
      <c r="F659" s="153"/>
      <c r="G659" s="153"/>
      <c r="H659" s="153"/>
    </row>
    <row r="660" spans="1:8" ht="12.75">
      <c r="A660" s="153"/>
      <c r="B660" s="153"/>
      <c r="C660" s="153"/>
      <c r="D660" s="153"/>
      <c r="E660" s="153"/>
      <c r="F660" s="153"/>
      <c r="G660" s="153"/>
      <c r="H660" s="153"/>
    </row>
    <row r="661" spans="1:8" ht="12.75">
      <c r="A661" s="153"/>
      <c r="B661" s="153"/>
      <c r="C661" s="153"/>
      <c r="D661" s="153"/>
      <c r="E661" s="153"/>
      <c r="F661" s="153"/>
      <c r="G661" s="153"/>
      <c r="H661" s="153"/>
    </row>
    <row r="662" spans="1:8" ht="12.75">
      <c r="A662" s="153"/>
      <c r="B662" s="153"/>
      <c r="C662" s="153"/>
      <c r="D662" s="153"/>
      <c r="E662" s="153"/>
      <c r="F662" s="153"/>
      <c r="G662" s="153"/>
      <c r="H662" s="153"/>
    </row>
    <row r="663" spans="1:8" ht="12.75">
      <c r="A663" s="153"/>
      <c r="B663" s="153"/>
      <c r="C663" s="153"/>
      <c r="D663" s="153"/>
      <c r="E663" s="153"/>
      <c r="F663" s="153"/>
      <c r="G663" s="153"/>
      <c r="H663" s="153"/>
    </row>
    <row r="664" spans="1:8" ht="12.75">
      <c r="A664" s="153"/>
      <c r="B664" s="153"/>
      <c r="C664" s="153"/>
      <c r="D664" s="153"/>
      <c r="E664" s="153"/>
      <c r="F664" s="153"/>
      <c r="G664" s="153"/>
      <c r="H664" s="153"/>
    </row>
    <row r="665" spans="1:8" ht="12.75">
      <c r="A665" s="153"/>
      <c r="B665" s="153"/>
      <c r="C665" s="153"/>
      <c r="D665" s="153"/>
      <c r="E665" s="153"/>
      <c r="F665" s="153"/>
      <c r="G665" s="153"/>
      <c r="H665" s="153"/>
    </row>
    <row r="666" spans="1:8" ht="12.75">
      <c r="A666" s="153"/>
      <c r="B666" s="153"/>
      <c r="C666" s="153"/>
      <c r="D666" s="153"/>
      <c r="E666" s="153"/>
      <c r="F666" s="153"/>
      <c r="G666" s="153"/>
      <c r="H666" s="153"/>
    </row>
    <row r="667" spans="1:8" ht="12.75">
      <c r="A667" s="153"/>
      <c r="B667" s="153"/>
      <c r="C667" s="153"/>
      <c r="D667" s="153"/>
      <c r="E667" s="153"/>
      <c r="F667" s="153"/>
      <c r="G667" s="153"/>
      <c r="H667" s="153"/>
    </row>
    <row r="668" spans="1:8" ht="12.75">
      <c r="A668" s="153"/>
      <c r="B668" s="153"/>
      <c r="C668" s="153"/>
      <c r="D668" s="153"/>
      <c r="E668" s="153"/>
      <c r="F668" s="153"/>
      <c r="G668" s="153"/>
      <c r="H668" s="153"/>
    </row>
    <row r="669" spans="1:8" ht="12.75">
      <c r="A669" s="153"/>
      <c r="B669" s="153"/>
      <c r="C669" s="153"/>
      <c r="D669" s="153"/>
      <c r="E669" s="153"/>
      <c r="F669" s="153"/>
      <c r="G669" s="153"/>
      <c r="H669" s="153"/>
    </row>
    <row r="670" spans="1:8" ht="12.75">
      <c r="A670" s="153"/>
      <c r="B670" s="153"/>
      <c r="C670" s="153"/>
      <c r="D670" s="153"/>
      <c r="E670" s="153"/>
      <c r="F670" s="153"/>
      <c r="G670" s="153"/>
      <c r="H670" s="153"/>
    </row>
    <row r="671" spans="1:8" ht="12.75">
      <c r="A671" s="153"/>
      <c r="B671" s="153"/>
      <c r="C671" s="153"/>
      <c r="D671" s="153"/>
      <c r="E671" s="153"/>
      <c r="F671" s="153"/>
      <c r="G671" s="153"/>
      <c r="H671" s="153"/>
    </row>
    <row r="672" spans="1:8" ht="12.75">
      <c r="A672" s="153"/>
      <c r="B672" s="153"/>
      <c r="C672" s="153"/>
      <c r="D672" s="153"/>
      <c r="E672" s="153"/>
      <c r="F672" s="153"/>
      <c r="G672" s="153"/>
      <c r="H672" s="153"/>
    </row>
    <row r="673" spans="1:8" ht="12.75">
      <c r="A673" s="153"/>
      <c r="B673" s="153"/>
      <c r="C673" s="153"/>
      <c r="D673" s="153"/>
      <c r="E673" s="153"/>
      <c r="F673" s="153"/>
      <c r="G673" s="153"/>
      <c r="H673" s="153"/>
    </row>
    <row r="674" spans="1:8" ht="12.75">
      <c r="A674" s="153"/>
      <c r="B674" s="153"/>
      <c r="C674" s="153"/>
      <c r="D674" s="153"/>
      <c r="E674" s="153"/>
      <c r="F674" s="153"/>
      <c r="G674" s="153"/>
      <c r="H674" s="153"/>
    </row>
    <row r="675" spans="1:8" ht="12.75">
      <c r="A675" s="153"/>
      <c r="B675" s="153"/>
      <c r="C675" s="153"/>
      <c r="D675" s="153"/>
      <c r="E675" s="153"/>
      <c r="F675" s="153"/>
      <c r="G675" s="153"/>
      <c r="H675" s="153"/>
    </row>
    <row r="676" spans="1:8" ht="12.75">
      <c r="A676" s="153"/>
      <c r="B676" s="153"/>
      <c r="C676" s="153"/>
      <c r="D676" s="153"/>
      <c r="E676" s="153"/>
      <c r="F676" s="153"/>
      <c r="G676" s="153"/>
      <c r="H676" s="153"/>
    </row>
    <row r="677" spans="1:8" ht="12.75">
      <c r="A677" s="153"/>
      <c r="B677" s="153"/>
      <c r="C677" s="153"/>
      <c r="D677" s="153"/>
      <c r="E677" s="153"/>
      <c r="F677" s="153"/>
      <c r="G677" s="153"/>
      <c r="H677" s="153"/>
    </row>
    <row r="678" spans="1:8" ht="12.75">
      <c r="A678" s="153"/>
      <c r="B678" s="153"/>
      <c r="C678" s="153"/>
      <c r="D678" s="153"/>
      <c r="E678" s="153"/>
      <c r="F678" s="153"/>
      <c r="G678" s="153"/>
      <c r="H678" s="153"/>
    </row>
    <row r="679" spans="1:8" ht="12.75">
      <c r="A679" s="153"/>
      <c r="B679" s="153"/>
      <c r="C679" s="153"/>
      <c r="D679" s="153"/>
      <c r="E679" s="153"/>
      <c r="F679" s="153"/>
      <c r="G679" s="153"/>
      <c r="H679" s="153"/>
    </row>
    <row r="680" spans="1:8" ht="12.75">
      <c r="A680" s="153"/>
      <c r="B680" s="153"/>
      <c r="C680" s="153"/>
      <c r="D680" s="153"/>
      <c r="E680" s="153"/>
      <c r="F680" s="153"/>
      <c r="G680" s="153"/>
      <c r="H680" s="153"/>
    </row>
    <row r="681" spans="1:8" ht="12.75">
      <c r="A681" s="153"/>
      <c r="B681" s="153"/>
      <c r="C681" s="153"/>
      <c r="D681" s="153"/>
      <c r="E681" s="153"/>
      <c r="F681" s="153"/>
      <c r="G681" s="153"/>
      <c r="H681" s="153"/>
    </row>
  </sheetData>
  <sheetProtection password="C861" sheet="1" formatColumns="0" formatRows="0" insertColumns="0" insertRows="0" deleteColumns="0" deleteRows="0" selectLockedCells="1"/>
  <mergeCells count="6">
    <mergeCell ref="A9:E9"/>
    <mergeCell ref="A2:E2"/>
    <mergeCell ref="A4:E4"/>
    <mergeCell ref="A6:E6"/>
    <mergeCell ref="A7:E7"/>
    <mergeCell ref="A5:E5"/>
  </mergeCells>
  <printOptions horizontalCentered="1" verticalCentered="1"/>
  <pageMargins left="0.5" right="0.5" top="0.25" bottom="0.75" header="0.5" footer="0.5"/>
  <pageSetup fitToHeight="1" fitToWidth="1" horizontalDpi="600" verticalDpi="600" orientation="portrait" r:id="rId2"/>
  <headerFooter alignWithMargins="0">
    <oddFooter>&amp;LDES-0010-D&amp;CPage&amp;P of  &amp;N&amp;RRevised 05/26/2015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65"/>
  <sheetViews>
    <sheetView workbookViewId="0" topLeftCell="A1">
      <selection activeCell="F728" sqref="F728"/>
    </sheetView>
  </sheetViews>
  <sheetFormatPr defaultColWidth="9.33203125" defaultRowHeight="12.75"/>
  <cols>
    <col min="1" max="1" width="6.66015625" style="1" customWidth="1"/>
    <col min="2" max="2" width="45.5" style="1" customWidth="1"/>
    <col min="3" max="3" width="14.16015625" style="1" customWidth="1"/>
    <col min="4" max="4" width="6.5" style="1" customWidth="1"/>
    <col min="5" max="5" width="14.33203125" style="1" customWidth="1"/>
    <col min="6" max="6" width="15.5" style="1" customWidth="1"/>
    <col min="7" max="7" width="15.33203125" style="1" customWidth="1"/>
    <col min="8" max="8" width="9.33203125" style="1" customWidth="1"/>
    <col min="9" max="9" width="15.83203125" style="1" customWidth="1"/>
    <col min="10" max="16384" width="9.33203125" style="1" customWidth="1"/>
  </cols>
  <sheetData>
    <row r="1" spans="1:7" s="153" customFormat="1" ht="12.75">
      <c r="A1" s="149"/>
      <c r="B1" s="149"/>
      <c r="C1" s="149"/>
      <c r="D1" s="149"/>
      <c r="E1" s="149"/>
      <c r="F1" s="149"/>
      <c r="G1" s="149"/>
    </row>
    <row r="2" spans="1:10" s="153" customFormat="1" ht="15.75">
      <c r="A2" s="250" t="s">
        <v>71</v>
      </c>
      <c r="B2" s="250"/>
      <c r="C2" s="250"/>
      <c r="D2" s="250"/>
      <c r="E2" s="250"/>
      <c r="F2" s="250"/>
      <c r="G2" s="250"/>
      <c r="J2" s="174" t="s">
        <v>763</v>
      </c>
    </row>
    <row r="3" spans="1:7" s="153" customFormat="1" ht="6" customHeight="1">
      <c r="A3" s="168"/>
      <c r="B3" s="168"/>
      <c r="C3" s="168"/>
      <c r="D3" s="168"/>
      <c r="E3" s="168"/>
      <c r="F3" s="168"/>
      <c r="G3" s="168"/>
    </row>
    <row r="4" spans="1:10" s="153" customFormat="1" ht="15.75">
      <c r="A4" s="250" t="str">
        <f>+'Construction Summary'!A4:E4</f>
        <v>100% CONSTRUCTION DOCUMENT COST ESTIMATE</v>
      </c>
      <c r="B4" s="250"/>
      <c r="C4" s="250"/>
      <c r="D4" s="250"/>
      <c r="E4" s="250"/>
      <c r="F4" s="250"/>
      <c r="G4" s="250"/>
      <c r="I4" s="232">
        <v>1</v>
      </c>
      <c r="J4" s="153" t="s">
        <v>622</v>
      </c>
    </row>
    <row r="5" spans="1:7" s="153" customFormat="1" ht="16.5">
      <c r="A5" s="252" t="str">
        <f>+'Construction Summary'!A5:E5</f>
        <v>SELECT COLLEGE</v>
      </c>
      <c r="B5" s="252"/>
      <c r="C5" s="252"/>
      <c r="D5" s="252"/>
      <c r="E5" s="252"/>
      <c r="F5" s="252"/>
      <c r="G5" s="252"/>
    </row>
    <row r="6" spans="1:7" s="153" customFormat="1" ht="15.75">
      <c r="A6" s="250" t="str">
        <f>+'Construction Summary'!A6:E6</f>
        <v>XXXXX Building</v>
      </c>
      <c r="B6" s="250"/>
      <c r="C6" s="250"/>
      <c r="D6" s="250"/>
      <c r="E6" s="250"/>
      <c r="F6" s="250"/>
      <c r="G6" s="250"/>
    </row>
    <row r="7" spans="1:7" s="153" customFormat="1" ht="12.75">
      <c r="A7" s="251" t="str">
        <f>+'Construction Summary'!A7</f>
        <v>Dated: </v>
      </c>
      <c r="B7" s="251"/>
      <c r="C7" s="251"/>
      <c r="D7" s="251"/>
      <c r="E7" s="251"/>
      <c r="F7" s="251"/>
      <c r="G7" s="251"/>
    </row>
    <row r="8" spans="1:7" s="153" customFormat="1" ht="21.75" customHeight="1">
      <c r="A8" s="169"/>
      <c r="B8" s="169"/>
      <c r="C8" s="169"/>
      <c r="D8" s="169"/>
      <c r="E8" s="169"/>
      <c r="F8" s="169"/>
      <c r="G8" s="169"/>
    </row>
    <row r="9" spans="1:7" s="153" customFormat="1" ht="17.25" customHeight="1">
      <c r="A9" s="210" t="s">
        <v>6</v>
      </c>
      <c r="B9" s="210" t="s">
        <v>0</v>
      </c>
      <c r="C9" s="210" t="s">
        <v>1</v>
      </c>
      <c r="D9" s="210" t="s">
        <v>2</v>
      </c>
      <c r="E9" s="210" t="s">
        <v>3</v>
      </c>
      <c r="F9" s="210" t="s">
        <v>4</v>
      </c>
      <c r="G9" s="210" t="s">
        <v>5</v>
      </c>
    </row>
    <row r="10" s="153" customFormat="1" ht="12.75"/>
    <row r="11" spans="1:9" s="153" customFormat="1" ht="12.75">
      <c r="A11" s="151">
        <v>2</v>
      </c>
      <c r="B11" s="165" t="s">
        <v>758</v>
      </c>
      <c r="I11" s="175">
        <f>+G17</f>
        <v>0</v>
      </c>
    </row>
    <row r="12" spans="1:7" s="153" customFormat="1" ht="12.75">
      <c r="A12" s="151"/>
      <c r="B12" s="165"/>
      <c r="G12" s="157"/>
    </row>
    <row r="13" spans="1:7" s="153" customFormat="1" ht="12.75">
      <c r="A13" s="156"/>
      <c r="B13" s="176" t="s">
        <v>760</v>
      </c>
      <c r="C13" s="230"/>
      <c r="D13" s="156" t="s">
        <v>24</v>
      </c>
      <c r="E13" s="231"/>
      <c r="F13" s="157">
        <f>+E13*C13</f>
        <v>0</v>
      </c>
      <c r="G13" s="231"/>
    </row>
    <row r="14" spans="1:7" s="153" customFormat="1" ht="12.75">
      <c r="A14" s="156"/>
      <c r="B14" s="176" t="s">
        <v>761</v>
      </c>
      <c r="C14" s="230"/>
      <c r="D14" s="156" t="s">
        <v>24</v>
      </c>
      <c r="E14" s="231"/>
      <c r="F14" s="157">
        <f>+E14*C14</f>
        <v>0</v>
      </c>
      <c r="G14" s="231"/>
    </row>
    <row r="15" spans="1:7" s="153" customFormat="1" ht="12.75">
      <c r="A15" s="156"/>
      <c r="B15" s="176" t="s">
        <v>762</v>
      </c>
      <c r="C15" s="230"/>
      <c r="D15" s="156" t="s">
        <v>43</v>
      </c>
      <c r="E15" s="231"/>
      <c r="F15" s="157">
        <f>+E15*C15</f>
        <v>0</v>
      </c>
      <c r="G15" s="231"/>
    </row>
    <row r="16" spans="1:2" s="153" customFormat="1" ht="12.75">
      <c r="A16" s="151"/>
      <c r="B16" s="165"/>
    </row>
    <row r="17" spans="1:7" s="153" customFormat="1" ht="12.75">
      <c r="A17" s="178"/>
      <c r="B17" s="179" t="s">
        <v>759</v>
      </c>
      <c r="C17" s="180"/>
      <c r="D17" s="180"/>
      <c r="E17" s="180"/>
      <c r="F17" s="181">
        <f>+I11/$I$4</f>
        <v>0</v>
      </c>
      <c r="G17" s="181">
        <f>SUM(F12:F16)</f>
        <v>0</v>
      </c>
    </row>
    <row r="18" s="153" customFormat="1" ht="12.75">
      <c r="A18" s="156"/>
    </row>
    <row r="19" spans="1:9" s="153" customFormat="1" ht="12.75">
      <c r="A19" s="151">
        <v>3</v>
      </c>
      <c r="B19" s="165" t="s">
        <v>22</v>
      </c>
      <c r="G19" s="182"/>
      <c r="I19" s="175">
        <f>+G90</f>
        <v>0</v>
      </c>
    </row>
    <row r="20" spans="1:7" s="153" customFormat="1" ht="12.75">
      <c r="A20" s="156"/>
      <c r="B20" s="183"/>
      <c r="C20" s="177"/>
      <c r="D20" s="156"/>
      <c r="E20" s="157"/>
      <c r="F20" s="157"/>
      <c r="G20" s="157"/>
    </row>
    <row r="21" spans="1:7" s="153" customFormat="1" ht="12.75">
      <c r="A21" s="156"/>
      <c r="B21" s="184" t="s">
        <v>108</v>
      </c>
      <c r="C21" s="177"/>
      <c r="D21" s="156"/>
      <c r="E21" s="157"/>
      <c r="F21" s="157"/>
      <c r="G21" s="157"/>
    </row>
    <row r="22" spans="1:7" s="153" customFormat="1" ht="12.75">
      <c r="A22" s="156"/>
      <c r="B22" s="185" t="s">
        <v>109</v>
      </c>
      <c r="C22" s="177"/>
      <c r="D22" s="156"/>
      <c r="E22" s="157"/>
      <c r="F22" s="157"/>
      <c r="G22" s="157"/>
    </row>
    <row r="23" spans="1:7" s="153" customFormat="1" ht="12.75">
      <c r="A23" s="156"/>
      <c r="B23" s="186" t="s">
        <v>110</v>
      </c>
      <c r="C23" s="230"/>
      <c r="D23" s="156" t="s">
        <v>23</v>
      </c>
      <c r="E23" s="231"/>
      <c r="F23" s="157">
        <f aca="true" t="shared" si="0" ref="F23:F58">+E23*C23</f>
        <v>0</v>
      </c>
      <c r="G23" s="231"/>
    </row>
    <row r="24" spans="1:7" s="153" customFormat="1" ht="12.75">
      <c r="A24" s="156"/>
      <c r="B24" s="186" t="s">
        <v>111</v>
      </c>
      <c r="C24" s="230"/>
      <c r="D24" s="156" t="s">
        <v>23</v>
      </c>
      <c r="E24" s="231"/>
      <c r="F24" s="157">
        <f t="shared" si="0"/>
        <v>0</v>
      </c>
      <c r="G24" s="231"/>
    </row>
    <row r="25" spans="1:7" s="153" customFormat="1" ht="12.75">
      <c r="A25" s="156"/>
      <c r="B25" s="186" t="s">
        <v>112</v>
      </c>
      <c r="C25" s="230"/>
      <c r="D25" s="156" t="s">
        <v>23</v>
      </c>
      <c r="E25" s="231"/>
      <c r="F25" s="157">
        <f t="shared" si="0"/>
        <v>0</v>
      </c>
      <c r="G25" s="231"/>
    </row>
    <row r="26" spans="1:7" s="153" customFormat="1" ht="12.75">
      <c r="A26" s="156"/>
      <c r="B26" s="186" t="s">
        <v>113</v>
      </c>
      <c r="C26" s="230"/>
      <c r="D26" s="156" t="s">
        <v>23</v>
      </c>
      <c r="E26" s="231"/>
      <c r="F26" s="157">
        <f t="shared" si="0"/>
        <v>0</v>
      </c>
      <c r="G26" s="231"/>
    </row>
    <row r="27" spans="1:7" s="153" customFormat="1" ht="12.75">
      <c r="A27" s="156"/>
      <c r="B27" s="186" t="s">
        <v>114</v>
      </c>
      <c r="C27" s="230"/>
      <c r="D27" s="188" t="s">
        <v>24</v>
      </c>
      <c r="E27" s="231"/>
      <c r="F27" s="157">
        <f t="shared" si="0"/>
        <v>0</v>
      </c>
      <c r="G27" s="231"/>
    </row>
    <row r="28" spans="1:7" s="153" customFormat="1" ht="12.75">
      <c r="A28" s="156"/>
      <c r="B28" s="186" t="s">
        <v>115</v>
      </c>
      <c r="C28" s="230"/>
      <c r="D28" s="188" t="s">
        <v>55</v>
      </c>
      <c r="E28" s="231"/>
      <c r="F28" s="157">
        <f t="shared" si="0"/>
        <v>0</v>
      </c>
      <c r="G28" s="231"/>
    </row>
    <row r="29" spans="1:7" s="153" customFormat="1" ht="12.75">
      <c r="A29" s="156"/>
      <c r="B29" s="189"/>
      <c r="C29" s="187"/>
      <c r="D29" s="188"/>
      <c r="E29" s="157"/>
      <c r="F29" s="157"/>
      <c r="G29" s="157"/>
    </row>
    <row r="30" spans="1:7" s="153" customFormat="1" ht="12.75">
      <c r="A30" s="156"/>
      <c r="B30" s="185" t="s">
        <v>116</v>
      </c>
      <c r="C30" s="187"/>
      <c r="D30" s="188"/>
      <c r="E30" s="157"/>
      <c r="F30" s="157"/>
      <c r="G30" s="157"/>
    </row>
    <row r="31" spans="1:9" s="153" customFormat="1" ht="12.75">
      <c r="A31" s="156"/>
      <c r="B31" s="186" t="s">
        <v>110</v>
      </c>
      <c r="C31" s="230"/>
      <c r="D31" s="188" t="s">
        <v>23</v>
      </c>
      <c r="E31" s="231"/>
      <c r="F31" s="157">
        <f t="shared" si="0"/>
        <v>0</v>
      </c>
      <c r="G31" s="231"/>
      <c r="I31" s="175"/>
    </row>
    <row r="32" spans="1:7" s="153" customFormat="1" ht="12.75">
      <c r="A32" s="156"/>
      <c r="B32" s="186" t="s">
        <v>111</v>
      </c>
      <c r="C32" s="230"/>
      <c r="D32" s="188" t="s">
        <v>23</v>
      </c>
      <c r="E32" s="231"/>
      <c r="F32" s="157">
        <f t="shared" si="0"/>
        <v>0</v>
      </c>
      <c r="G32" s="231"/>
    </row>
    <row r="33" spans="1:7" s="153" customFormat="1" ht="12.75">
      <c r="A33" s="156"/>
      <c r="B33" s="186" t="s">
        <v>112</v>
      </c>
      <c r="C33" s="230"/>
      <c r="D33" s="188" t="s">
        <v>23</v>
      </c>
      <c r="E33" s="231"/>
      <c r="F33" s="157">
        <f t="shared" si="0"/>
        <v>0</v>
      </c>
      <c r="G33" s="231"/>
    </row>
    <row r="34" spans="1:7" s="153" customFormat="1" ht="12.75">
      <c r="A34" s="156"/>
      <c r="B34" s="186" t="s">
        <v>113</v>
      </c>
      <c r="C34" s="230"/>
      <c r="D34" s="188" t="s">
        <v>23</v>
      </c>
      <c r="E34" s="231"/>
      <c r="F34" s="157">
        <f t="shared" si="0"/>
        <v>0</v>
      </c>
      <c r="G34" s="231"/>
    </row>
    <row r="35" spans="1:7" s="153" customFormat="1" ht="12.75">
      <c r="A35" s="156"/>
      <c r="B35" s="186" t="s">
        <v>114</v>
      </c>
      <c r="C35" s="230"/>
      <c r="D35" s="188" t="s">
        <v>24</v>
      </c>
      <c r="E35" s="231"/>
      <c r="F35" s="157">
        <f t="shared" si="0"/>
        <v>0</v>
      </c>
      <c r="G35" s="231"/>
    </row>
    <row r="36" spans="1:7" s="153" customFormat="1" ht="12.75">
      <c r="A36" s="156"/>
      <c r="B36" s="186" t="s">
        <v>115</v>
      </c>
      <c r="C36" s="230"/>
      <c r="D36" s="188" t="s">
        <v>55</v>
      </c>
      <c r="E36" s="231"/>
      <c r="F36" s="157">
        <f t="shared" si="0"/>
        <v>0</v>
      </c>
      <c r="G36" s="231"/>
    </row>
    <row r="37" spans="1:7" s="153" customFormat="1" ht="12.75">
      <c r="A37" s="156"/>
      <c r="B37" s="189"/>
      <c r="C37" s="187"/>
      <c r="D37" s="188"/>
      <c r="E37" s="157"/>
      <c r="F37" s="157"/>
      <c r="G37" s="157"/>
    </row>
    <row r="38" spans="1:7" s="153" customFormat="1" ht="12.75">
      <c r="A38" s="156"/>
      <c r="B38" s="184" t="s">
        <v>117</v>
      </c>
      <c r="C38" s="187"/>
      <c r="D38" s="188"/>
      <c r="E38" s="157"/>
      <c r="F38" s="157"/>
      <c r="G38" s="157"/>
    </row>
    <row r="39" spans="1:7" s="153" customFormat="1" ht="12.75">
      <c r="A39" s="156"/>
      <c r="B39" s="189" t="s">
        <v>113</v>
      </c>
      <c r="C39" s="230"/>
      <c r="D39" s="188" t="s">
        <v>23</v>
      </c>
      <c r="E39" s="231"/>
      <c r="F39" s="157">
        <f t="shared" si="0"/>
        <v>0</v>
      </c>
      <c r="G39" s="231"/>
    </row>
    <row r="40" spans="1:7" s="153" customFormat="1" ht="12.75">
      <c r="A40" s="156"/>
      <c r="B40" s="189" t="s">
        <v>114</v>
      </c>
      <c r="C40" s="230"/>
      <c r="D40" s="188" t="s">
        <v>24</v>
      </c>
      <c r="E40" s="231"/>
      <c r="F40" s="157">
        <f t="shared" si="0"/>
        <v>0</v>
      </c>
      <c r="G40" s="231"/>
    </row>
    <row r="41" spans="1:7" s="153" customFormat="1" ht="12.75">
      <c r="A41" s="156"/>
      <c r="B41" s="189" t="s">
        <v>115</v>
      </c>
      <c r="C41" s="230"/>
      <c r="D41" s="188" t="s">
        <v>118</v>
      </c>
      <c r="E41" s="231"/>
      <c r="F41" s="157">
        <f t="shared" si="0"/>
        <v>0</v>
      </c>
      <c r="G41" s="231"/>
    </row>
    <row r="42" spans="1:7" s="153" customFormat="1" ht="12.75">
      <c r="A42" s="156"/>
      <c r="B42" s="189" t="s">
        <v>119</v>
      </c>
      <c r="C42" s="230"/>
      <c r="D42" s="188" t="s">
        <v>24</v>
      </c>
      <c r="E42" s="231"/>
      <c r="F42" s="157">
        <f>+E42*C42</f>
        <v>0</v>
      </c>
      <c r="G42" s="231"/>
    </row>
    <row r="43" spans="1:7" s="153" customFormat="1" ht="12.75">
      <c r="A43" s="156"/>
      <c r="B43" s="189"/>
      <c r="C43" s="187"/>
      <c r="D43" s="188"/>
      <c r="E43" s="157"/>
      <c r="F43" s="157"/>
      <c r="G43" s="157"/>
    </row>
    <row r="44" spans="1:7" s="153" customFormat="1" ht="12.75">
      <c r="A44" s="156"/>
      <c r="B44" s="185" t="s">
        <v>120</v>
      </c>
      <c r="C44" s="230"/>
      <c r="D44" s="188" t="s">
        <v>25</v>
      </c>
      <c r="E44" s="231"/>
      <c r="F44" s="157">
        <f>+E44*C44</f>
        <v>0</v>
      </c>
      <c r="G44" s="231"/>
    </row>
    <row r="45" spans="1:7" s="153" customFormat="1" ht="12.75">
      <c r="A45" s="156"/>
      <c r="B45" s="185" t="s">
        <v>621</v>
      </c>
      <c r="C45" s="230"/>
      <c r="D45" s="188" t="s">
        <v>25</v>
      </c>
      <c r="E45" s="231"/>
      <c r="F45" s="157">
        <f>+E45*C45</f>
        <v>0</v>
      </c>
      <c r="G45" s="231"/>
    </row>
    <row r="46" spans="1:7" s="153" customFormat="1" ht="12.75">
      <c r="A46" s="156"/>
      <c r="B46" s="189"/>
      <c r="C46" s="187"/>
      <c r="D46" s="188"/>
      <c r="E46" s="157"/>
      <c r="F46" s="157"/>
      <c r="G46" s="157"/>
    </row>
    <row r="47" spans="1:7" s="153" customFormat="1" ht="12.75">
      <c r="A47" s="156"/>
      <c r="B47" s="184" t="s">
        <v>121</v>
      </c>
      <c r="C47" s="187"/>
      <c r="D47" s="188"/>
      <c r="E47" s="157"/>
      <c r="F47" s="157"/>
      <c r="G47" s="157"/>
    </row>
    <row r="48" spans="1:7" s="153" customFormat="1" ht="12.75">
      <c r="A48" s="156"/>
      <c r="B48" s="189" t="s">
        <v>113</v>
      </c>
      <c r="C48" s="230"/>
      <c r="D48" s="188" t="s">
        <v>23</v>
      </c>
      <c r="E48" s="231"/>
      <c r="F48" s="157">
        <f t="shared" si="0"/>
        <v>0</v>
      </c>
      <c r="G48" s="231"/>
    </row>
    <row r="49" spans="1:7" s="153" customFormat="1" ht="12.75">
      <c r="A49" s="156"/>
      <c r="B49" s="189" t="s">
        <v>114</v>
      </c>
      <c r="C49" s="230"/>
      <c r="D49" s="188" t="s">
        <v>24</v>
      </c>
      <c r="E49" s="231"/>
      <c r="F49" s="157">
        <f t="shared" si="0"/>
        <v>0</v>
      </c>
      <c r="G49" s="231"/>
    </row>
    <row r="50" spans="1:7" s="153" customFormat="1" ht="12.75">
      <c r="A50" s="156"/>
      <c r="B50" s="189" t="s">
        <v>115</v>
      </c>
      <c r="C50" s="230"/>
      <c r="D50" s="188" t="s">
        <v>118</v>
      </c>
      <c r="E50" s="231"/>
      <c r="F50" s="157">
        <f t="shared" si="0"/>
        <v>0</v>
      </c>
      <c r="G50" s="231"/>
    </row>
    <row r="51" spans="1:7" s="153" customFormat="1" ht="12.75">
      <c r="A51" s="156"/>
      <c r="B51" s="189" t="s">
        <v>119</v>
      </c>
      <c r="C51" s="230"/>
      <c r="D51" s="188" t="s">
        <v>24</v>
      </c>
      <c r="E51" s="231"/>
      <c r="F51" s="157">
        <f>+E51*C51</f>
        <v>0</v>
      </c>
      <c r="G51" s="231"/>
    </row>
    <row r="52" spans="1:7" s="153" customFormat="1" ht="12.75">
      <c r="A52" s="156"/>
      <c r="B52" s="189"/>
      <c r="C52" s="187"/>
      <c r="D52" s="188"/>
      <c r="E52" s="157"/>
      <c r="F52" s="157"/>
      <c r="G52" s="157"/>
    </row>
    <row r="53" spans="1:7" s="153" customFormat="1" ht="12.75">
      <c r="A53" s="156"/>
      <c r="B53" s="189" t="s">
        <v>122</v>
      </c>
      <c r="C53" s="230"/>
      <c r="D53" s="188" t="s">
        <v>24</v>
      </c>
      <c r="E53" s="231"/>
      <c r="F53" s="157">
        <f t="shared" si="0"/>
        <v>0</v>
      </c>
      <c r="G53" s="231"/>
    </row>
    <row r="54" spans="1:7" s="153" customFormat="1" ht="12.75">
      <c r="A54" s="156"/>
      <c r="B54" s="189" t="s">
        <v>123</v>
      </c>
      <c r="C54" s="230"/>
      <c r="D54" s="188" t="s">
        <v>43</v>
      </c>
      <c r="E54" s="231"/>
      <c r="F54" s="157">
        <f t="shared" si="0"/>
        <v>0</v>
      </c>
      <c r="G54" s="231"/>
    </row>
    <row r="55" spans="1:7" s="153" customFormat="1" ht="12.75">
      <c r="A55" s="156"/>
      <c r="B55" s="189" t="s">
        <v>124</v>
      </c>
      <c r="C55" s="230"/>
      <c r="D55" s="188" t="s">
        <v>24</v>
      </c>
      <c r="E55" s="231"/>
      <c r="F55" s="157">
        <f t="shared" si="0"/>
        <v>0</v>
      </c>
      <c r="G55" s="231"/>
    </row>
    <row r="56" spans="1:7" s="153" customFormat="1" ht="12.75">
      <c r="A56" s="156"/>
      <c r="B56" s="189" t="s">
        <v>125</v>
      </c>
      <c r="C56" s="230"/>
      <c r="D56" s="188" t="s">
        <v>24</v>
      </c>
      <c r="E56" s="231"/>
      <c r="F56" s="157">
        <f t="shared" si="0"/>
        <v>0</v>
      </c>
      <c r="G56" s="231"/>
    </row>
    <row r="57" spans="1:7" s="153" customFormat="1" ht="12.75">
      <c r="A57" s="156"/>
      <c r="B57" s="189"/>
      <c r="C57" s="187"/>
      <c r="D57" s="188"/>
      <c r="E57" s="157"/>
      <c r="F57" s="157"/>
      <c r="G57" s="157"/>
    </row>
    <row r="58" spans="1:7" s="153" customFormat="1" ht="12.75">
      <c r="A58" s="156"/>
      <c r="B58" s="189" t="s">
        <v>126</v>
      </c>
      <c r="C58" s="230"/>
      <c r="D58" s="188" t="s">
        <v>43</v>
      </c>
      <c r="E58" s="231"/>
      <c r="F58" s="157">
        <f t="shared" si="0"/>
        <v>0</v>
      </c>
      <c r="G58" s="231"/>
    </row>
    <row r="59" spans="1:7" s="153" customFormat="1" ht="12.75">
      <c r="A59" s="156"/>
      <c r="B59" s="189" t="s">
        <v>127</v>
      </c>
      <c r="C59" s="230"/>
      <c r="D59" s="188" t="s">
        <v>43</v>
      </c>
      <c r="E59" s="231"/>
      <c r="F59" s="157">
        <f>+E59*C59</f>
        <v>0</v>
      </c>
      <c r="G59" s="231"/>
    </row>
    <row r="60" spans="1:7" s="153" customFormat="1" ht="12.75">
      <c r="A60" s="156"/>
      <c r="B60" s="189"/>
      <c r="C60" s="187"/>
      <c r="D60" s="188"/>
      <c r="E60" s="157"/>
      <c r="F60" s="157"/>
      <c r="G60" s="157"/>
    </row>
    <row r="61" spans="1:7" s="153" customFormat="1" ht="12.75">
      <c r="A61" s="156"/>
      <c r="B61" s="184" t="s">
        <v>128</v>
      </c>
      <c r="C61" s="187"/>
      <c r="D61" s="188"/>
      <c r="E61" s="157"/>
      <c r="F61" s="157"/>
      <c r="G61" s="157"/>
    </row>
    <row r="62" spans="1:7" s="153" customFormat="1" ht="12.75">
      <c r="A62" s="156"/>
      <c r="B62" s="189" t="s">
        <v>9</v>
      </c>
      <c r="C62" s="230"/>
      <c r="D62" s="188" t="s">
        <v>23</v>
      </c>
      <c r="E62" s="231"/>
      <c r="F62" s="157">
        <f>+E62*C62</f>
        <v>0</v>
      </c>
      <c r="G62" s="231"/>
    </row>
    <row r="63" spans="1:7" s="153" customFormat="1" ht="12.75">
      <c r="A63" s="156"/>
      <c r="B63" s="189" t="s">
        <v>114</v>
      </c>
      <c r="C63" s="230"/>
      <c r="D63" s="188" t="s">
        <v>24</v>
      </c>
      <c r="E63" s="231"/>
      <c r="F63" s="157">
        <f>+E63*C63</f>
        <v>0</v>
      </c>
      <c r="G63" s="231"/>
    </row>
    <row r="64" spans="1:7" s="153" customFormat="1" ht="12.75">
      <c r="A64" s="156"/>
      <c r="B64" s="189" t="s">
        <v>115</v>
      </c>
      <c r="C64" s="230"/>
      <c r="D64" s="188" t="s">
        <v>55</v>
      </c>
      <c r="E64" s="231"/>
      <c r="F64" s="157">
        <f>+E64*C64</f>
        <v>0</v>
      </c>
      <c r="G64" s="231"/>
    </row>
    <row r="65" spans="1:7" s="153" customFormat="1" ht="12.75">
      <c r="A65" s="156"/>
      <c r="B65" s="189"/>
      <c r="C65" s="187"/>
      <c r="D65" s="188"/>
      <c r="E65" s="157"/>
      <c r="F65" s="157"/>
      <c r="G65" s="157"/>
    </row>
    <row r="66" spans="1:7" s="153" customFormat="1" ht="12.75">
      <c r="A66" s="156"/>
      <c r="B66" s="184" t="s">
        <v>129</v>
      </c>
      <c r="C66" s="187"/>
      <c r="D66" s="188"/>
      <c r="E66" s="157"/>
      <c r="F66" s="157"/>
      <c r="G66" s="157"/>
    </row>
    <row r="67" spans="1:7" s="153" customFormat="1" ht="12.75">
      <c r="A67" s="156"/>
      <c r="B67" s="189" t="s">
        <v>114</v>
      </c>
      <c r="C67" s="230"/>
      <c r="D67" s="188" t="s">
        <v>24</v>
      </c>
      <c r="E67" s="231"/>
      <c r="F67" s="157">
        <f aca="true" t="shared" si="1" ref="F67:F85">+E67*C67</f>
        <v>0</v>
      </c>
      <c r="G67" s="231"/>
    </row>
    <row r="68" spans="1:7" s="153" customFormat="1" ht="12.75">
      <c r="A68" s="156"/>
      <c r="B68" s="189" t="s">
        <v>130</v>
      </c>
      <c r="C68" s="230"/>
      <c r="D68" s="188" t="s">
        <v>42</v>
      </c>
      <c r="E68" s="231"/>
      <c r="F68" s="157">
        <f t="shared" si="1"/>
        <v>0</v>
      </c>
      <c r="G68" s="231"/>
    </row>
    <row r="69" spans="1:7" s="153" customFormat="1" ht="12.75">
      <c r="A69" s="156"/>
      <c r="B69" s="189" t="s">
        <v>9</v>
      </c>
      <c r="C69" s="230"/>
      <c r="D69" s="188" t="s">
        <v>23</v>
      </c>
      <c r="E69" s="231"/>
      <c r="F69" s="157">
        <f t="shared" si="1"/>
        <v>0</v>
      </c>
      <c r="G69" s="231"/>
    </row>
    <row r="70" spans="1:7" s="153" customFormat="1" ht="12.75">
      <c r="A70" s="156"/>
      <c r="B70" s="189" t="s">
        <v>115</v>
      </c>
      <c r="C70" s="230"/>
      <c r="D70" s="188" t="s">
        <v>55</v>
      </c>
      <c r="E70" s="231"/>
      <c r="F70" s="157">
        <f t="shared" si="1"/>
        <v>0</v>
      </c>
      <c r="G70" s="231"/>
    </row>
    <row r="71" spans="1:7" s="153" customFormat="1" ht="12.75">
      <c r="A71" s="156"/>
      <c r="B71" s="189" t="s">
        <v>131</v>
      </c>
      <c r="C71" s="230"/>
      <c r="D71" s="188" t="s">
        <v>24</v>
      </c>
      <c r="E71" s="231"/>
      <c r="F71" s="157">
        <f t="shared" si="1"/>
        <v>0</v>
      </c>
      <c r="G71" s="231"/>
    </row>
    <row r="72" spans="1:7" s="153" customFormat="1" ht="12.75">
      <c r="A72" s="156"/>
      <c r="B72" s="189"/>
      <c r="C72" s="187"/>
      <c r="D72" s="188"/>
      <c r="E72" s="157"/>
      <c r="F72" s="157"/>
      <c r="G72" s="157"/>
    </row>
    <row r="73" spans="1:7" s="153" customFormat="1" ht="25.5">
      <c r="A73" s="156"/>
      <c r="B73" s="189" t="s">
        <v>132</v>
      </c>
      <c r="C73" s="230"/>
      <c r="D73" s="188" t="s">
        <v>24</v>
      </c>
      <c r="E73" s="231"/>
      <c r="F73" s="157">
        <f t="shared" si="1"/>
        <v>0</v>
      </c>
      <c r="G73" s="231"/>
    </row>
    <row r="74" spans="1:7" s="153" customFormat="1" ht="12.75">
      <c r="A74" s="156"/>
      <c r="B74" s="189"/>
      <c r="C74" s="187"/>
      <c r="D74" s="188"/>
      <c r="E74" s="157"/>
      <c r="F74" s="157"/>
      <c r="G74" s="157"/>
    </row>
    <row r="75" spans="1:7" s="153" customFormat="1" ht="12.75">
      <c r="A75" s="156"/>
      <c r="B75" s="189" t="s">
        <v>133</v>
      </c>
      <c r="C75" s="230"/>
      <c r="D75" s="188" t="s">
        <v>24</v>
      </c>
      <c r="E75" s="231"/>
      <c r="F75" s="157">
        <f t="shared" si="1"/>
        <v>0</v>
      </c>
      <c r="G75" s="231"/>
    </row>
    <row r="76" spans="1:7" s="153" customFormat="1" ht="12.75">
      <c r="A76" s="156"/>
      <c r="B76" s="189"/>
      <c r="C76" s="177"/>
      <c r="D76" s="156"/>
      <c r="E76" s="157"/>
      <c r="F76" s="157"/>
      <c r="G76" s="157"/>
    </row>
    <row r="77" spans="1:7" s="153" customFormat="1" ht="12.75">
      <c r="A77" s="156"/>
      <c r="B77" s="184" t="s">
        <v>134</v>
      </c>
      <c r="C77" s="177"/>
      <c r="D77" s="156"/>
      <c r="E77" s="157"/>
      <c r="F77" s="157"/>
      <c r="G77" s="157"/>
    </row>
    <row r="78" spans="1:7" s="153" customFormat="1" ht="12.75">
      <c r="A78" s="156"/>
      <c r="B78" s="189" t="s">
        <v>135</v>
      </c>
      <c r="C78" s="230"/>
      <c r="D78" s="156" t="s">
        <v>42</v>
      </c>
      <c r="E78" s="231"/>
      <c r="F78" s="157">
        <f t="shared" si="1"/>
        <v>0</v>
      </c>
      <c r="G78" s="231"/>
    </row>
    <row r="79" spans="1:7" s="153" customFormat="1" ht="12.75">
      <c r="A79" s="156"/>
      <c r="B79" s="189" t="s">
        <v>136</v>
      </c>
      <c r="C79" s="230"/>
      <c r="D79" s="156" t="s">
        <v>24</v>
      </c>
      <c r="E79" s="231"/>
      <c r="F79" s="157">
        <f t="shared" si="1"/>
        <v>0</v>
      </c>
      <c r="G79" s="231"/>
    </row>
    <row r="80" spans="1:7" s="153" customFormat="1" ht="12.75">
      <c r="A80" s="156"/>
      <c r="B80" s="189" t="s">
        <v>137</v>
      </c>
      <c r="C80" s="230"/>
      <c r="D80" s="156" t="s">
        <v>24</v>
      </c>
      <c r="E80" s="231"/>
      <c r="F80" s="157">
        <f t="shared" si="1"/>
        <v>0</v>
      </c>
      <c r="G80" s="231"/>
    </row>
    <row r="81" spans="1:7" s="153" customFormat="1" ht="12.75">
      <c r="A81" s="156"/>
      <c r="B81" s="189" t="s">
        <v>138</v>
      </c>
      <c r="C81" s="230"/>
      <c r="D81" s="156" t="s">
        <v>24</v>
      </c>
      <c r="E81" s="231"/>
      <c r="F81" s="157">
        <f t="shared" si="1"/>
        <v>0</v>
      </c>
      <c r="G81" s="231"/>
    </row>
    <row r="82" spans="1:7" s="153" customFormat="1" ht="12.75">
      <c r="A82" s="156"/>
      <c r="B82" s="189" t="s">
        <v>139</v>
      </c>
      <c r="C82" s="230"/>
      <c r="D82" s="156" t="s">
        <v>24</v>
      </c>
      <c r="E82" s="231"/>
      <c r="F82" s="157">
        <f t="shared" si="1"/>
        <v>0</v>
      </c>
      <c r="G82" s="231"/>
    </row>
    <row r="83" spans="1:7" s="153" customFormat="1" ht="12.75">
      <c r="A83" s="156"/>
      <c r="B83" s="189" t="s">
        <v>140</v>
      </c>
      <c r="C83" s="230"/>
      <c r="D83" s="156" t="s">
        <v>24</v>
      </c>
      <c r="E83" s="231"/>
      <c r="F83" s="157">
        <f t="shared" si="1"/>
        <v>0</v>
      </c>
      <c r="G83" s="231"/>
    </row>
    <row r="84" spans="1:7" s="153" customFormat="1" ht="12.75">
      <c r="A84" s="156"/>
      <c r="B84" s="189" t="s">
        <v>141</v>
      </c>
      <c r="C84" s="230"/>
      <c r="D84" s="156" t="s">
        <v>25</v>
      </c>
      <c r="E84" s="231"/>
      <c r="F84" s="157">
        <f t="shared" si="1"/>
        <v>0</v>
      </c>
      <c r="G84" s="231"/>
    </row>
    <row r="85" spans="1:7" s="153" customFormat="1" ht="12.75">
      <c r="A85" s="156"/>
      <c r="B85" s="189" t="s">
        <v>142</v>
      </c>
      <c r="C85" s="230"/>
      <c r="D85" s="156" t="s">
        <v>24</v>
      </c>
      <c r="E85" s="231"/>
      <c r="F85" s="157">
        <f t="shared" si="1"/>
        <v>0</v>
      </c>
      <c r="G85" s="231"/>
    </row>
    <row r="86" spans="1:7" s="153" customFormat="1" ht="12.75">
      <c r="A86" s="156"/>
      <c r="B86" s="189"/>
      <c r="C86" s="177"/>
      <c r="D86" s="156"/>
      <c r="E86" s="157"/>
      <c r="F86" s="157"/>
      <c r="G86" s="157"/>
    </row>
    <row r="87" spans="1:7" s="153" customFormat="1" ht="12.75">
      <c r="A87" s="156"/>
      <c r="B87" s="184" t="s">
        <v>143</v>
      </c>
      <c r="C87" s="177"/>
      <c r="D87" s="156"/>
      <c r="E87" s="157"/>
      <c r="F87" s="157"/>
      <c r="G87" s="157"/>
    </row>
    <row r="88" spans="1:7" s="153" customFormat="1" ht="12.75">
      <c r="A88" s="156"/>
      <c r="B88" s="189" t="s">
        <v>144</v>
      </c>
      <c r="C88" s="230"/>
      <c r="D88" s="156" t="s">
        <v>24</v>
      </c>
      <c r="E88" s="231"/>
      <c r="F88" s="157">
        <f>+E88*C88</f>
        <v>0</v>
      </c>
      <c r="G88" s="231"/>
    </row>
    <row r="89" spans="1:7" s="153" customFormat="1" ht="12.75">
      <c r="A89" s="156"/>
      <c r="B89" s="183"/>
      <c r="C89" s="177"/>
      <c r="D89" s="156"/>
      <c r="E89" s="157"/>
      <c r="F89" s="157"/>
      <c r="G89" s="157"/>
    </row>
    <row r="90" spans="1:7" s="153" customFormat="1" ht="12.75">
      <c r="A90" s="190"/>
      <c r="B90" s="191" t="s">
        <v>26</v>
      </c>
      <c r="C90" s="192"/>
      <c r="D90" s="190"/>
      <c r="E90" s="193"/>
      <c r="F90" s="181">
        <f>+I19/$I$4</f>
        <v>0</v>
      </c>
      <c r="G90" s="181">
        <f>SUM(F20:F89)</f>
        <v>0</v>
      </c>
    </row>
    <row r="91" spans="1:7" s="153" customFormat="1" ht="12.75">
      <c r="A91" s="156"/>
      <c r="B91" s="183"/>
      <c r="C91" s="177"/>
      <c r="D91" s="156"/>
      <c r="E91" s="157"/>
      <c r="F91" s="157"/>
      <c r="G91" s="157"/>
    </row>
    <row r="92" spans="1:9" s="153" customFormat="1" ht="12.75">
      <c r="A92" s="151">
        <v>4</v>
      </c>
      <c r="B92" s="194" t="s">
        <v>27</v>
      </c>
      <c r="C92" s="177"/>
      <c r="D92" s="156"/>
      <c r="E92" s="157"/>
      <c r="F92" s="157"/>
      <c r="G92" s="157"/>
      <c r="I92" s="175">
        <f>+G95</f>
        <v>0</v>
      </c>
    </row>
    <row r="93" spans="1:7" s="153" customFormat="1" ht="12.75">
      <c r="A93" s="156"/>
      <c r="B93" s="195"/>
      <c r="C93" s="177"/>
      <c r="D93" s="156"/>
      <c r="E93" s="157"/>
      <c r="F93" s="157"/>
      <c r="G93" s="157"/>
    </row>
    <row r="94" spans="1:7" s="153" customFormat="1" ht="12.75">
      <c r="A94" s="156"/>
      <c r="B94" s="183"/>
      <c r="C94" s="177"/>
      <c r="D94" s="156"/>
      <c r="E94" s="157"/>
      <c r="F94" s="157"/>
      <c r="G94" s="157"/>
    </row>
    <row r="95" spans="1:7" s="153" customFormat="1" ht="12.75">
      <c r="A95" s="190"/>
      <c r="B95" s="191" t="s">
        <v>28</v>
      </c>
      <c r="C95" s="192"/>
      <c r="D95" s="190"/>
      <c r="E95" s="193"/>
      <c r="F95" s="181">
        <f>+G95/$I$4</f>
        <v>0</v>
      </c>
      <c r="G95" s="181">
        <f>SUM(F93:F94)</f>
        <v>0</v>
      </c>
    </row>
    <row r="96" spans="1:7" s="153" customFormat="1" ht="12.75">
      <c r="A96" s="156"/>
      <c r="B96" s="183"/>
      <c r="C96" s="177"/>
      <c r="D96" s="156"/>
      <c r="E96" s="157"/>
      <c r="F96" s="157"/>
      <c r="G96" s="157"/>
    </row>
    <row r="97" spans="1:9" s="153" customFormat="1" ht="12.75">
      <c r="A97" s="151">
        <v>5</v>
      </c>
      <c r="B97" s="194" t="s">
        <v>29</v>
      </c>
      <c r="C97" s="177"/>
      <c r="D97" s="156"/>
      <c r="E97" s="157"/>
      <c r="F97" s="157"/>
      <c r="G97" s="157"/>
      <c r="I97" s="175">
        <f>+G144</f>
        <v>0</v>
      </c>
    </row>
    <row r="98" spans="1:9" s="153" customFormat="1" ht="12.75">
      <c r="A98" s="151"/>
      <c r="B98" s="183"/>
      <c r="C98" s="177"/>
      <c r="D98" s="156"/>
      <c r="E98" s="157"/>
      <c r="F98" s="157"/>
      <c r="G98" s="157"/>
      <c r="I98" s="175"/>
    </row>
    <row r="99" spans="1:9" s="153" customFormat="1" ht="12.75">
      <c r="A99" s="151"/>
      <c r="B99" s="184" t="s">
        <v>145</v>
      </c>
      <c r="C99" s="177"/>
      <c r="D99" s="156"/>
      <c r="E99" s="157"/>
      <c r="F99" s="157"/>
      <c r="G99" s="157"/>
      <c r="I99" s="175"/>
    </row>
    <row r="100" spans="1:9" s="153" customFormat="1" ht="12.75">
      <c r="A100" s="151"/>
      <c r="B100" s="185" t="s">
        <v>146</v>
      </c>
      <c r="C100" s="177"/>
      <c r="D100" s="156"/>
      <c r="E100" s="157"/>
      <c r="F100" s="157"/>
      <c r="G100" s="157"/>
      <c r="I100" s="175"/>
    </row>
    <row r="101" spans="1:9" s="153" customFormat="1" ht="12.75">
      <c r="A101" s="151"/>
      <c r="B101" s="196" t="s">
        <v>147</v>
      </c>
      <c r="C101" s="230"/>
      <c r="D101" s="156" t="s">
        <v>148</v>
      </c>
      <c r="E101" s="231"/>
      <c r="F101" s="157">
        <f>+E101*C101</f>
        <v>0</v>
      </c>
      <c r="G101" s="231"/>
      <c r="I101" s="175"/>
    </row>
    <row r="102" spans="1:9" s="153" customFormat="1" ht="12.75">
      <c r="A102" s="151"/>
      <c r="B102" s="196" t="s">
        <v>149</v>
      </c>
      <c r="C102" s="230"/>
      <c r="D102" s="156" t="s">
        <v>148</v>
      </c>
      <c r="E102" s="231"/>
      <c r="F102" s="157">
        <f aca="true" t="shared" si="2" ref="F102:F140">+E102*C102</f>
        <v>0</v>
      </c>
      <c r="G102" s="231"/>
      <c r="I102" s="175"/>
    </row>
    <row r="103" spans="1:9" s="153" customFormat="1" ht="12.75">
      <c r="A103" s="151"/>
      <c r="B103" s="196" t="s">
        <v>150</v>
      </c>
      <c r="C103" s="230"/>
      <c r="D103" s="156" t="s">
        <v>148</v>
      </c>
      <c r="E103" s="231"/>
      <c r="F103" s="157">
        <f t="shared" si="2"/>
        <v>0</v>
      </c>
      <c r="G103" s="231"/>
      <c r="I103" s="175"/>
    </row>
    <row r="104" spans="1:9" s="153" customFormat="1" ht="12.75">
      <c r="A104" s="151"/>
      <c r="B104" s="196" t="s">
        <v>151</v>
      </c>
      <c r="C104" s="230"/>
      <c r="D104" s="156" t="s">
        <v>55</v>
      </c>
      <c r="E104" s="231"/>
      <c r="F104" s="157">
        <f t="shared" si="2"/>
        <v>0</v>
      </c>
      <c r="G104" s="231"/>
      <c r="I104" s="175"/>
    </row>
    <row r="105" spans="1:9" s="153" customFormat="1" ht="12.75">
      <c r="A105" s="151"/>
      <c r="B105" s="196" t="s">
        <v>152</v>
      </c>
      <c r="C105" s="230"/>
      <c r="D105" s="156" t="s">
        <v>148</v>
      </c>
      <c r="E105" s="231"/>
      <c r="F105" s="157">
        <f t="shared" si="2"/>
        <v>0</v>
      </c>
      <c r="G105" s="231"/>
      <c r="I105" s="175"/>
    </row>
    <row r="106" spans="1:9" s="153" customFormat="1" ht="12.75">
      <c r="A106" s="151"/>
      <c r="B106" s="189"/>
      <c r="C106" s="177"/>
      <c r="D106" s="156"/>
      <c r="E106" s="157"/>
      <c r="F106" s="157"/>
      <c r="G106" s="157"/>
      <c r="I106" s="175"/>
    </row>
    <row r="107" spans="1:9" s="153" customFormat="1" ht="12.75">
      <c r="A107" s="151"/>
      <c r="B107" s="184" t="s">
        <v>153</v>
      </c>
      <c r="C107" s="177"/>
      <c r="D107" s="156"/>
      <c r="E107" s="157"/>
      <c r="F107" s="157"/>
      <c r="G107" s="157"/>
      <c r="I107" s="175"/>
    </row>
    <row r="108" spans="1:9" s="153" customFormat="1" ht="12.75">
      <c r="A108" s="151"/>
      <c r="B108" s="196" t="s">
        <v>154</v>
      </c>
      <c r="C108" s="230"/>
      <c r="D108" s="156" t="s">
        <v>148</v>
      </c>
      <c r="E108" s="231"/>
      <c r="F108" s="157">
        <f t="shared" si="2"/>
        <v>0</v>
      </c>
      <c r="G108" s="231"/>
      <c r="I108" s="175"/>
    </row>
    <row r="109" spans="1:9" s="153" customFormat="1" ht="12.75">
      <c r="A109" s="151"/>
      <c r="B109" s="189"/>
      <c r="C109" s="177"/>
      <c r="D109" s="156"/>
      <c r="E109" s="157"/>
      <c r="F109" s="157"/>
      <c r="G109" s="157"/>
      <c r="I109" s="175"/>
    </row>
    <row r="110" spans="1:9" s="153" customFormat="1" ht="12.75">
      <c r="A110" s="151"/>
      <c r="B110" s="184" t="s">
        <v>155</v>
      </c>
      <c r="C110" s="177"/>
      <c r="D110" s="156"/>
      <c r="E110" s="157"/>
      <c r="F110" s="157"/>
      <c r="G110" s="157"/>
      <c r="I110" s="175"/>
    </row>
    <row r="111" spans="1:9" s="153" customFormat="1" ht="12.75">
      <c r="A111" s="151"/>
      <c r="B111" s="196" t="s">
        <v>156</v>
      </c>
      <c r="C111" s="230"/>
      <c r="D111" s="156" t="s">
        <v>25</v>
      </c>
      <c r="E111" s="231"/>
      <c r="F111" s="157">
        <f t="shared" si="2"/>
        <v>0</v>
      </c>
      <c r="G111" s="231"/>
      <c r="I111" s="175"/>
    </row>
    <row r="112" spans="1:9" s="153" customFormat="1" ht="12.75">
      <c r="A112" s="151"/>
      <c r="B112" s="196" t="s">
        <v>157</v>
      </c>
      <c r="C112" s="230"/>
      <c r="D112" s="156" t="s">
        <v>25</v>
      </c>
      <c r="E112" s="231"/>
      <c r="F112" s="157">
        <f t="shared" si="2"/>
        <v>0</v>
      </c>
      <c r="G112" s="231"/>
      <c r="I112" s="175"/>
    </row>
    <row r="113" spans="1:9" s="153" customFormat="1" ht="12.75">
      <c r="A113" s="151"/>
      <c r="B113" s="196" t="s">
        <v>158</v>
      </c>
      <c r="C113" s="230"/>
      <c r="D113" s="156" t="s">
        <v>25</v>
      </c>
      <c r="E113" s="231"/>
      <c r="F113" s="157">
        <f t="shared" si="2"/>
        <v>0</v>
      </c>
      <c r="G113" s="231"/>
      <c r="I113" s="175"/>
    </row>
    <row r="114" spans="1:9" s="153" customFormat="1" ht="12.75">
      <c r="A114" s="151"/>
      <c r="B114" s="196"/>
      <c r="C114" s="177"/>
      <c r="D114" s="156"/>
      <c r="E114" s="157"/>
      <c r="F114" s="157"/>
      <c r="G114" s="157"/>
      <c r="I114" s="175"/>
    </row>
    <row r="115" spans="1:9" s="153" customFormat="1" ht="12.75">
      <c r="A115" s="151"/>
      <c r="B115" s="184" t="s">
        <v>159</v>
      </c>
      <c r="C115" s="177"/>
      <c r="D115" s="156"/>
      <c r="E115" s="157"/>
      <c r="F115" s="157"/>
      <c r="G115" s="157"/>
      <c r="I115" s="175"/>
    </row>
    <row r="116" spans="1:9" s="153" customFormat="1" ht="12.75">
      <c r="A116" s="151"/>
      <c r="B116" s="196" t="s">
        <v>160</v>
      </c>
      <c r="C116" s="230"/>
      <c r="D116" s="156" t="s">
        <v>148</v>
      </c>
      <c r="E116" s="231"/>
      <c r="F116" s="157">
        <f t="shared" si="2"/>
        <v>0</v>
      </c>
      <c r="G116" s="231"/>
      <c r="I116" s="175"/>
    </row>
    <row r="117" spans="1:9" s="153" customFormat="1" ht="12.75">
      <c r="A117" s="151"/>
      <c r="B117" s="196" t="s">
        <v>161</v>
      </c>
      <c r="C117" s="230"/>
      <c r="D117" s="156" t="s">
        <v>148</v>
      </c>
      <c r="E117" s="231"/>
      <c r="F117" s="157">
        <f t="shared" si="2"/>
        <v>0</v>
      </c>
      <c r="G117" s="231"/>
      <c r="I117" s="175"/>
    </row>
    <row r="118" spans="1:9" s="153" customFormat="1" ht="12.75">
      <c r="A118" s="151"/>
      <c r="B118" s="196" t="s">
        <v>162</v>
      </c>
      <c r="C118" s="230"/>
      <c r="D118" s="156" t="s">
        <v>148</v>
      </c>
      <c r="E118" s="231"/>
      <c r="F118" s="157">
        <f t="shared" si="2"/>
        <v>0</v>
      </c>
      <c r="G118" s="231"/>
      <c r="I118" s="175"/>
    </row>
    <row r="119" spans="1:9" s="153" customFormat="1" ht="12.75">
      <c r="A119" s="151"/>
      <c r="B119" s="196" t="s">
        <v>163</v>
      </c>
      <c r="C119" s="230"/>
      <c r="D119" s="156" t="s">
        <v>148</v>
      </c>
      <c r="E119" s="231"/>
      <c r="F119" s="157">
        <f t="shared" si="2"/>
        <v>0</v>
      </c>
      <c r="G119" s="231"/>
      <c r="I119" s="175"/>
    </row>
    <row r="120" spans="1:9" s="153" customFormat="1" ht="12.75">
      <c r="A120" s="151"/>
      <c r="B120" s="196" t="s">
        <v>164</v>
      </c>
      <c r="C120" s="230"/>
      <c r="D120" s="156" t="s">
        <v>148</v>
      </c>
      <c r="E120" s="231"/>
      <c r="F120" s="157">
        <f t="shared" si="2"/>
        <v>0</v>
      </c>
      <c r="G120" s="231"/>
      <c r="I120" s="175"/>
    </row>
    <row r="121" spans="1:9" s="153" customFormat="1" ht="12.75">
      <c r="A121" s="151"/>
      <c r="B121" s="189"/>
      <c r="C121" s="177"/>
      <c r="D121" s="156"/>
      <c r="E121" s="157"/>
      <c r="F121" s="157"/>
      <c r="G121" s="157"/>
      <c r="I121" s="175"/>
    </row>
    <row r="122" spans="1:9" s="153" customFormat="1" ht="12.75">
      <c r="A122" s="151"/>
      <c r="B122" s="184" t="s">
        <v>165</v>
      </c>
      <c r="C122" s="230"/>
      <c r="D122" s="156"/>
      <c r="E122" s="157"/>
      <c r="F122" s="157"/>
      <c r="G122" s="157"/>
      <c r="I122" s="175"/>
    </row>
    <row r="123" spans="1:9" s="153" customFormat="1" ht="12.75">
      <c r="A123" s="151"/>
      <c r="B123" s="196" t="s">
        <v>166</v>
      </c>
      <c r="C123" s="230"/>
      <c r="D123" s="156" t="s">
        <v>24</v>
      </c>
      <c r="E123" s="231"/>
      <c r="F123" s="157">
        <f t="shared" si="2"/>
        <v>0</v>
      </c>
      <c r="G123" s="231"/>
      <c r="I123" s="175"/>
    </row>
    <row r="124" spans="1:9" s="153" customFormat="1" ht="12.75">
      <c r="A124" s="151"/>
      <c r="B124" s="196" t="s">
        <v>167</v>
      </c>
      <c r="C124" s="230"/>
      <c r="D124" s="156" t="s">
        <v>24</v>
      </c>
      <c r="E124" s="231"/>
      <c r="F124" s="157">
        <f t="shared" si="2"/>
        <v>0</v>
      </c>
      <c r="G124" s="231"/>
      <c r="I124" s="175"/>
    </row>
    <row r="125" spans="1:9" s="153" customFormat="1" ht="12.75">
      <c r="A125" s="151"/>
      <c r="B125" s="196"/>
      <c r="C125" s="177"/>
      <c r="D125" s="156"/>
      <c r="E125" s="157"/>
      <c r="F125" s="157"/>
      <c r="G125" s="157"/>
      <c r="I125" s="175"/>
    </row>
    <row r="126" spans="1:9" s="153" customFormat="1" ht="12.75">
      <c r="A126" s="151"/>
      <c r="B126" s="189" t="s">
        <v>168</v>
      </c>
      <c r="C126" s="230"/>
      <c r="D126" s="156" t="s">
        <v>24</v>
      </c>
      <c r="E126" s="231"/>
      <c r="F126" s="157">
        <f t="shared" si="2"/>
        <v>0</v>
      </c>
      <c r="G126" s="231"/>
      <c r="I126" s="175"/>
    </row>
    <row r="127" spans="1:9" s="153" customFormat="1" ht="12.75">
      <c r="A127" s="151"/>
      <c r="B127" s="189" t="s">
        <v>169</v>
      </c>
      <c r="C127" s="230"/>
      <c r="D127" s="156" t="s">
        <v>24</v>
      </c>
      <c r="E127" s="231"/>
      <c r="F127" s="157">
        <f t="shared" si="2"/>
        <v>0</v>
      </c>
      <c r="G127" s="231"/>
      <c r="I127" s="175"/>
    </row>
    <row r="128" spans="1:9" s="153" customFormat="1" ht="12.75">
      <c r="A128" s="151"/>
      <c r="B128" s="189" t="s">
        <v>170</v>
      </c>
      <c r="C128" s="230"/>
      <c r="D128" s="156" t="s">
        <v>25</v>
      </c>
      <c r="E128" s="231"/>
      <c r="F128" s="157">
        <f t="shared" si="2"/>
        <v>0</v>
      </c>
      <c r="G128" s="231"/>
      <c r="I128" s="175"/>
    </row>
    <row r="129" spans="1:9" s="153" customFormat="1" ht="12.75">
      <c r="A129" s="151"/>
      <c r="B129" s="189"/>
      <c r="C129" s="177"/>
      <c r="D129" s="156"/>
      <c r="E129" s="157"/>
      <c r="F129" s="157"/>
      <c r="G129" s="157"/>
      <c r="I129" s="175"/>
    </row>
    <row r="130" spans="1:9" s="153" customFormat="1" ht="12.75">
      <c r="A130" s="151"/>
      <c r="B130" s="184" t="s">
        <v>171</v>
      </c>
      <c r="C130" s="177"/>
      <c r="D130" s="156"/>
      <c r="E130" s="157"/>
      <c r="F130" s="157"/>
      <c r="G130" s="157"/>
      <c r="I130" s="175"/>
    </row>
    <row r="131" spans="1:9" s="153" customFormat="1" ht="12.75">
      <c r="A131" s="151"/>
      <c r="B131" s="186" t="s">
        <v>172</v>
      </c>
      <c r="C131" s="230"/>
      <c r="D131" s="156" t="s">
        <v>24</v>
      </c>
      <c r="E131" s="231"/>
      <c r="F131" s="157">
        <f t="shared" si="2"/>
        <v>0</v>
      </c>
      <c r="G131" s="231"/>
      <c r="I131" s="175"/>
    </row>
    <row r="132" spans="1:9" s="153" customFormat="1" ht="12.75">
      <c r="A132" s="151"/>
      <c r="B132" s="186" t="s">
        <v>173</v>
      </c>
      <c r="C132" s="230"/>
      <c r="D132" s="156" t="s">
        <v>24</v>
      </c>
      <c r="E132" s="231"/>
      <c r="F132" s="157">
        <f t="shared" si="2"/>
        <v>0</v>
      </c>
      <c r="G132" s="231"/>
      <c r="I132" s="175"/>
    </row>
    <row r="133" spans="1:9" s="153" customFormat="1" ht="12.75">
      <c r="A133" s="151"/>
      <c r="B133" s="186" t="s">
        <v>174</v>
      </c>
      <c r="C133" s="230"/>
      <c r="D133" s="156" t="s">
        <v>42</v>
      </c>
      <c r="E133" s="231"/>
      <c r="F133" s="157">
        <f t="shared" si="2"/>
        <v>0</v>
      </c>
      <c r="G133" s="231"/>
      <c r="I133" s="175"/>
    </row>
    <row r="134" spans="1:9" s="153" customFormat="1" ht="12.75">
      <c r="A134" s="151"/>
      <c r="B134" s="186" t="s">
        <v>175</v>
      </c>
      <c r="C134" s="230"/>
      <c r="D134" s="156" t="s">
        <v>43</v>
      </c>
      <c r="E134" s="231"/>
      <c r="F134" s="157">
        <f t="shared" si="2"/>
        <v>0</v>
      </c>
      <c r="G134" s="231"/>
      <c r="I134" s="175"/>
    </row>
    <row r="135" spans="1:9" s="153" customFormat="1" ht="12.75">
      <c r="A135" s="151"/>
      <c r="B135" s="186" t="s">
        <v>176</v>
      </c>
      <c r="C135" s="230"/>
      <c r="D135" s="156" t="s">
        <v>42</v>
      </c>
      <c r="E135" s="231"/>
      <c r="F135" s="157">
        <f t="shared" si="2"/>
        <v>0</v>
      </c>
      <c r="G135" s="231"/>
      <c r="I135" s="175"/>
    </row>
    <row r="136" spans="1:9" s="153" customFormat="1" ht="12.75">
      <c r="A136" s="151"/>
      <c r="B136" s="186" t="s">
        <v>171</v>
      </c>
      <c r="C136" s="230"/>
      <c r="D136" s="156" t="s">
        <v>24</v>
      </c>
      <c r="E136" s="231"/>
      <c r="F136" s="157">
        <f t="shared" si="2"/>
        <v>0</v>
      </c>
      <c r="G136" s="231"/>
      <c r="I136" s="175"/>
    </row>
    <row r="137" spans="1:9" s="153" customFormat="1" ht="12.75">
      <c r="A137" s="151"/>
      <c r="B137" s="189"/>
      <c r="C137" s="177"/>
      <c r="D137" s="156"/>
      <c r="E137" s="157"/>
      <c r="F137" s="157"/>
      <c r="G137" s="157"/>
      <c r="I137" s="175"/>
    </row>
    <row r="138" spans="1:9" s="153" customFormat="1" ht="12.75">
      <c r="A138" s="151"/>
      <c r="B138" s="184" t="s">
        <v>177</v>
      </c>
      <c r="C138" s="177"/>
      <c r="D138" s="156"/>
      <c r="E138" s="157"/>
      <c r="F138" s="157"/>
      <c r="G138" s="157"/>
      <c r="I138" s="175"/>
    </row>
    <row r="139" spans="1:9" s="153" customFormat="1" ht="12.75">
      <c r="A139" s="151"/>
      <c r="B139" s="189" t="s">
        <v>178</v>
      </c>
      <c r="C139" s="230"/>
      <c r="D139" s="156" t="s">
        <v>148</v>
      </c>
      <c r="E139" s="231"/>
      <c r="F139" s="157">
        <f t="shared" si="2"/>
        <v>0</v>
      </c>
      <c r="G139" s="231"/>
      <c r="I139" s="175"/>
    </row>
    <row r="140" spans="1:9" s="153" customFormat="1" ht="12.75">
      <c r="A140" s="151"/>
      <c r="B140" s="189" t="s">
        <v>179</v>
      </c>
      <c r="C140" s="230"/>
      <c r="D140" s="156" t="s">
        <v>24</v>
      </c>
      <c r="E140" s="231"/>
      <c r="F140" s="157">
        <f t="shared" si="2"/>
        <v>0</v>
      </c>
      <c r="G140" s="231"/>
      <c r="I140" s="175"/>
    </row>
    <row r="141" spans="1:9" s="153" customFormat="1" ht="12.75">
      <c r="A141" s="151"/>
      <c r="B141" s="189"/>
      <c r="C141" s="177"/>
      <c r="D141" s="156"/>
      <c r="E141" s="157"/>
      <c r="F141" s="157"/>
      <c r="G141" s="157"/>
      <c r="I141" s="175"/>
    </row>
    <row r="142" spans="1:9" s="153" customFormat="1" ht="12.75">
      <c r="A142" s="151"/>
      <c r="B142" s="189" t="s">
        <v>180</v>
      </c>
      <c r="C142" s="230"/>
      <c r="D142" s="156" t="s">
        <v>25</v>
      </c>
      <c r="E142" s="231"/>
      <c r="F142" s="157">
        <f>+E142*C142</f>
        <v>0</v>
      </c>
      <c r="G142" s="231"/>
      <c r="I142" s="175"/>
    </row>
    <row r="143" spans="1:9" s="153" customFormat="1" ht="12.75">
      <c r="A143" s="151"/>
      <c r="B143" s="183"/>
      <c r="C143" s="177"/>
      <c r="D143" s="156"/>
      <c r="E143" s="157"/>
      <c r="F143" s="157"/>
      <c r="G143" s="157"/>
      <c r="I143" s="175"/>
    </row>
    <row r="144" spans="1:7" s="153" customFormat="1" ht="12.75">
      <c r="A144" s="190"/>
      <c r="B144" s="191" t="s">
        <v>30</v>
      </c>
      <c r="C144" s="197"/>
      <c r="D144" s="178"/>
      <c r="E144" s="181"/>
      <c r="F144" s="181">
        <f>+G144/$I$4</f>
        <v>0</v>
      </c>
      <c r="G144" s="181">
        <f>SUM(F98:F143)</f>
        <v>0</v>
      </c>
    </row>
    <row r="145" spans="1:7" s="153" customFormat="1" ht="12.75">
      <c r="A145" s="156"/>
      <c r="B145" s="183"/>
      <c r="C145" s="177"/>
      <c r="D145" s="156"/>
      <c r="E145" s="157"/>
      <c r="F145" s="157"/>
      <c r="G145" s="157"/>
    </row>
    <row r="146" spans="1:9" s="153" customFormat="1" ht="12.75">
      <c r="A146" s="151">
        <v>6</v>
      </c>
      <c r="B146" s="194" t="s">
        <v>31</v>
      </c>
      <c r="C146" s="177"/>
      <c r="D146" s="156"/>
      <c r="E146" s="157"/>
      <c r="F146" s="157"/>
      <c r="G146" s="157"/>
      <c r="I146" s="175">
        <f>+G164</f>
        <v>0</v>
      </c>
    </row>
    <row r="147" spans="1:7" s="153" customFormat="1" ht="12.75">
      <c r="A147" s="156"/>
      <c r="B147" s="183"/>
      <c r="C147" s="177"/>
      <c r="D147" s="156"/>
      <c r="E147" s="157"/>
      <c r="F147" s="157"/>
      <c r="G147" s="157"/>
    </row>
    <row r="148" spans="1:7" s="153" customFormat="1" ht="12.75">
      <c r="A148" s="156"/>
      <c r="B148" s="184" t="s">
        <v>181</v>
      </c>
      <c r="C148" s="177"/>
      <c r="D148" s="156"/>
      <c r="E148" s="157"/>
      <c r="F148" s="157"/>
      <c r="G148" s="157"/>
    </row>
    <row r="149" spans="1:7" s="153" customFormat="1" ht="12.75">
      <c r="A149" s="156"/>
      <c r="B149" s="186" t="s">
        <v>182</v>
      </c>
      <c r="C149" s="230"/>
      <c r="D149" s="156" t="s">
        <v>42</v>
      </c>
      <c r="E149" s="231"/>
      <c r="F149" s="157">
        <f aca="true" t="shared" si="3" ref="F149:F162">+E149*C149</f>
        <v>0</v>
      </c>
      <c r="G149" s="231"/>
    </row>
    <row r="150" spans="1:7" s="153" customFormat="1" ht="12.75">
      <c r="A150" s="156"/>
      <c r="B150" s="198"/>
      <c r="C150" s="177"/>
      <c r="D150" s="156"/>
      <c r="E150" s="157"/>
      <c r="F150" s="157"/>
      <c r="G150" s="157"/>
    </row>
    <row r="151" spans="1:7" s="153" customFormat="1" ht="12.75">
      <c r="A151" s="156"/>
      <c r="B151" s="184" t="s">
        <v>183</v>
      </c>
      <c r="C151" s="177"/>
      <c r="D151" s="156"/>
      <c r="E151" s="157"/>
      <c r="F151" s="157"/>
      <c r="G151" s="157"/>
    </row>
    <row r="152" spans="1:7" s="153" customFormat="1" ht="12.75">
      <c r="A152" s="156"/>
      <c r="B152" s="186" t="s">
        <v>184</v>
      </c>
      <c r="C152" s="230"/>
      <c r="D152" s="156" t="s">
        <v>42</v>
      </c>
      <c r="E152" s="231"/>
      <c r="F152" s="157">
        <f t="shared" si="3"/>
        <v>0</v>
      </c>
      <c r="G152" s="231"/>
    </row>
    <row r="153" spans="1:7" s="153" customFormat="1" ht="12.75">
      <c r="A153" s="156"/>
      <c r="B153" s="186" t="s">
        <v>185</v>
      </c>
      <c r="C153" s="230"/>
      <c r="D153" s="156" t="s">
        <v>42</v>
      </c>
      <c r="E153" s="231"/>
      <c r="F153" s="157">
        <f t="shared" si="3"/>
        <v>0</v>
      </c>
      <c r="G153" s="231"/>
    </row>
    <row r="154" spans="1:7" s="153" customFormat="1" ht="12.75">
      <c r="A154" s="156"/>
      <c r="B154" s="186" t="s">
        <v>186</v>
      </c>
      <c r="C154" s="230"/>
      <c r="D154" s="156" t="s">
        <v>42</v>
      </c>
      <c r="E154" s="231"/>
      <c r="F154" s="157">
        <f t="shared" si="3"/>
        <v>0</v>
      </c>
      <c r="G154" s="231"/>
    </row>
    <row r="155" spans="1:7" s="153" customFormat="1" ht="12.75">
      <c r="A155" s="156"/>
      <c r="B155" s="186" t="s">
        <v>187</v>
      </c>
      <c r="C155" s="230"/>
      <c r="D155" s="156" t="s">
        <v>42</v>
      </c>
      <c r="E155" s="231"/>
      <c r="F155" s="157">
        <f t="shared" si="3"/>
        <v>0</v>
      </c>
      <c r="G155" s="231"/>
    </row>
    <row r="156" spans="1:7" s="153" customFormat="1" ht="12.75">
      <c r="A156" s="156"/>
      <c r="B156" s="186" t="s">
        <v>188</v>
      </c>
      <c r="C156" s="230"/>
      <c r="D156" s="156" t="s">
        <v>42</v>
      </c>
      <c r="E156" s="231"/>
      <c r="F156" s="157">
        <f t="shared" si="3"/>
        <v>0</v>
      </c>
      <c r="G156" s="231"/>
    </row>
    <row r="157" spans="1:7" s="153" customFormat="1" ht="12.75">
      <c r="A157" s="156"/>
      <c r="B157" s="186" t="s">
        <v>189</v>
      </c>
      <c r="C157" s="230"/>
      <c r="D157" s="156" t="s">
        <v>24</v>
      </c>
      <c r="E157" s="231"/>
      <c r="F157" s="157">
        <f t="shared" si="3"/>
        <v>0</v>
      </c>
      <c r="G157" s="231"/>
    </row>
    <row r="158" spans="1:7" s="153" customFormat="1" ht="12.75">
      <c r="A158" s="156"/>
      <c r="B158" s="186" t="s">
        <v>190</v>
      </c>
      <c r="C158" s="230"/>
      <c r="D158" s="156" t="s">
        <v>24</v>
      </c>
      <c r="E158" s="231"/>
      <c r="F158" s="157">
        <f t="shared" si="3"/>
        <v>0</v>
      </c>
      <c r="G158" s="231"/>
    </row>
    <row r="159" spans="1:7" s="153" customFormat="1" ht="12.75">
      <c r="A159" s="156"/>
      <c r="B159" s="186" t="s">
        <v>191</v>
      </c>
      <c r="C159" s="230"/>
      <c r="D159" s="156" t="s">
        <v>42</v>
      </c>
      <c r="E159" s="231"/>
      <c r="F159" s="157">
        <f t="shared" si="3"/>
        <v>0</v>
      </c>
      <c r="G159" s="231"/>
    </row>
    <row r="160" spans="1:7" s="153" customFormat="1" ht="12.75">
      <c r="A160" s="156"/>
      <c r="B160" s="186"/>
      <c r="C160" s="177"/>
      <c r="D160" s="156"/>
      <c r="E160" s="157"/>
      <c r="F160" s="157"/>
      <c r="G160" s="157"/>
    </row>
    <row r="161" spans="1:7" s="153" customFormat="1" ht="12.75">
      <c r="A161" s="156"/>
      <c r="B161" s="184" t="s">
        <v>192</v>
      </c>
      <c r="C161" s="177"/>
      <c r="D161" s="156"/>
      <c r="E161" s="157"/>
      <c r="F161" s="157"/>
      <c r="G161" s="157"/>
    </row>
    <row r="162" spans="1:7" s="153" customFormat="1" ht="12.75">
      <c r="A162" s="156"/>
      <c r="B162" s="186" t="s">
        <v>192</v>
      </c>
      <c r="C162" s="230"/>
      <c r="D162" s="156" t="s">
        <v>24</v>
      </c>
      <c r="E162" s="231"/>
      <c r="F162" s="157">
        <f t="shared" si="3"/>
        <v>0</v>
      </c>
      <c r="G162" s="231"/>
    </row>
    <row r="163" spans="1:7" s="153" customFormat="1" ht="12.75">
      <c r="A163" s="156"/>
      <c r="B163" s="183"/>
      <c r="C163" s="177"/>
      <c r="D163" s="156"/>
      <c r="E163" s="157"/>
      <c r="F163" s="157"/>
      <c r="G163" s="157"/>
    </row>
    <row r="164" spans="1:7" s="153" customFormat="1" ht="12.75">
      <c r="A164" s="190"/>
      <c r="B164" s="191" t="s">
        <v>32</v>
      </c>
      <c r="C164" s="197"/>
      <c r="D164" s="178"/>
      <c r="E164" s="181"/>
      <c r="F164" s="181">
        <f>+G164/I4</f>
        <v>0</v>
      </c>
      <c r="G164" s="181">
        <f>SUM(F147:F163)</f>
        <v>0</v>
      </c>
    </row>
    <row r="165" spans="1:7" s="153" customFormat="1" ht="12.75">
      <c r="A165" s="156"/>
      <c r="B165" s="183"/>
      <c r="C165" s="177"/>
      <c r="D165" s="156"/>
      <c r="E165" s="157"/>
      <c r="F165" s="157"/>
      <c r="G165" s="157"/>
    </row>
    <row r="166" spans="1:9" s="153" customFormat="1" ht="12.75">
      <c r="A166" s="151">
        <v>7</v>
      </c>
      <c r="B166" s="194" t="s">
        <v>33</v>
      </c>
      <c r="C166" s="177"/>
      <c r="D166" s="156"/>
      <c r="E166" s="157"/>
      <c r="F166" s="157"/>
      <c r="G166" s="157"/>
      <c r="I166" s="175">
        <f>+G209</f>
        <v>0</v>
      </c>
    </row>
    <row r="167" spans="1:7" s="153" customFormat="1" ht="12.75">
      <c r="A167" s="156"/>
      <c r="B167" s="183"/>
      <c r="C167" s="177"/>
      <c r="D167" s="156"/>
      <c r="E167" s="157"/>
      <c r="F167" s="157"/>
      <c r="G167" s="157"/>
    </row>
    <row r="168" spans="1:7" s="153" customFormat="1" ht="12.75">
      <c r="A168" s="156"/>
      <c r="B168" s="184" t="s">
        <v>193</v>
      </c>
      <c r="C168" s="177"/>
      <c r="D168" s="156"/>
      <c r="E168" s="157"/>
      <c r="F168" s="157"/>
      <c r="G168" s="157"/>
    </row>
    <row r="169" spans="1:7" s="153" customFormat="1" ht="25.5">
      <c r="A169" s="156"/>
      <c r="B169" s="189" t="s">
        <v>194</v>
      </c>
      <c r="C169" s="230"/>
      <c r="D169" s="156" t="s">
        <v>24</v>
      </c>
      <c r="E169" s="231"/>
      <c r="F169" s="157">
        <f aca="true" t="shared" si="4" ref="F169:F198">+E169*C169</f>
        <v>0</v>
      </c>
      <c r="G169" s="231"/>
    </row>
    <row r="170" spans="1:7" s="153" customFormat="1" ht="12.75">
      <c r="A170" s="156"/>
      <c r="B170" s="189" t="s">
        <v>195</v>
      </c>
      <c r="C170" s="230"/>
      <c r="D170" s="156" t="s">
        <v>24</v>
      </c>
      <c r="E170" s="231"/>
      <c r="F170" s="157">
        <f t="shared" si="4"/>
        <v>0</v>
      </c>
      <c r="G170" s="231"/>
    </row>
    <row r="171" spans="1:7" s="153" customFormat="1" ht="12.75">
      <c r="A171" s="156"/>
      <c r="B171" s="189" t="s">
        <v>196</v>
      </c>
      <c r="C171" s="230"/>
      <c r="D171" s="156" t="s">
        <v>24</v>
      </c>
      <c r="E171" s="231"/>
      <c r="F171" s="157">
        <f t="shared" si="4"/>
        <v>0</v>
      </c>
      <c r="G171" s="231"/>
    </row>
    <row r="172" spans="1:7" s="153" customFormat="1" ht="12.75">
      <c r="A172" s="156"/>
      <c r="B172" s="189" t="s">
        <v>197</v>
      </c>
      <c r="C172" s="230"/>
      <c r="D172" s="156" t="s">
        <v>24</v>
      </c>
      <c r="E172" s="231"/>
      <c r="F172" s="157">
        <f t="shared" si="4"/>
        <v>0</v>
      </c>
      <c r="G172" s="231"/>
    </row>
    <row r="173" spans="1:7" s="153" customFormat="1" ht="12.75">
      <c r="A173" s="156"/>
      <c r="B173" s="189" t="s">
        <v>198</v>
      </c>
      <c r="C173" s="230"/>
      <c r="D173" s="156" t="s">
        <v>25</v>
      </c>
      <c r="E173" s="231"/>
      <c r="F173" s="157">
        <f t="shared" si="4"/>
        <v>0</v>
      </c>
      <c r="G173" s="231"/>
    </row>
    <row r="174" spans="1:7" s="153" customFormat="1" ht="12.75">
      <c r="A174" s="156"/>
      <c r="B174" s="189" t="s">
        <v>199</v>
      </c>
      <c r="C174" s="230"/>
      <c r="D174" s="156" t="s">
        <v>42</v>
      </c>
      <c r="E174" s="231"/>
      <c r="F174" s="157">
        <f t="shared" si="4"/>
        <v>0</v>
      </c>
      <c r="G174" s="231"/>
    </row>
    <row r="175" spans="1:7" s="153" customFormat="1" ht="12.75">
      <c r="A175" s="156"/>
      <c r="B175" s="189" t="s">
        <v>200</v>
      </c>
      <c r="C175" s="230"/>
      <c r="D175" s="156" t="s">
        <v>42</v>
      </c>
      <c r="E175" s="231"/>
      <c r="F175" s="157">
        <f t="shared" si="4"/>
        <v>0</v>
      </c>
      <c r="G175" s="231"/>
    </row>
    <row r="176" spans="1:7" s="153" customFormat="1" ht="12.75">
      <c r="A176" s="156"/>
      <c r="B176" s="189" t="s">
        <v>201</v>
      </c>
      <c r="C176" s="230"/>
      <c r="D176" s="156" t="s">
        <v>42</v>
      </c>
      <c r="E176" s="231"/>
      <c r="F176" s="157">
        <f t="shared" si="4"/>
        <v>0</v>
      </c>
      <c r="G176" s="231"/>
    </row>
    <row r="177" spans="1:7" s="153" customFormat="1" ht="12.75">
      <c r="A177" s="156"/>
      <c r="B177" s="189" t="s">
        <v>202</v>
      </c>
      <c r="C177" s="230"/>
      <c r="D177" s="156" t="s">
        <v>42</v>
      </c>
      <c r="E177" s="231"/>
      <c r="F177" s="157">
        <f t="shared" si="4"/>
        <v>0</v>
      </c>
      <c r="G177" s="231"/>
    </row>
    <row r="178" spans="1:7" s="153" customFormat="1" ht="12.75">
      <c r="A178" s="156"/>
      <c r="B178" s="189" t="s">
        <v>203</v>
      </c>
      <c r="C178" s="230"/>
      <c r="D178" s="156" t="s">
        <v>25</v>
      </c>
      <c r="E178" s="231"/>
      <c r="F178" s="157">
        <f t="shared" si="4"/>
        <v>0</v>
      </c>
      <c r="G178" s="231"/>
    </row>
    <row r="179" spans="1:7" s="153" customFormat="1" ht="25.5">
      <c r="A179" s="156"/>
      <c r="B179" s="189" t="s">
        <v>204</v>
      </c>
      <c r="C179" s="230"/>
      <c r="D179" s="156" t="s">
        <v>24</v>
      </c>
      <c r="E179" s="231"/>
      <c r="F179" s="157">
        <f t="shared" si="4"/>
        <v>0</v>
      </c>
      <c r="G179" s="231"/>
    </row>
    <row r="180" spans="1:7" s="153" customFormat="1" ht="12.75">
      <c r="A180" s="156"/>
      <c r="B180" s="189" t="s">
        <v>205</v>
      </c>
      <c r="C180" s="230"/>
      <c r="D180" s="156" t="s">
        <v>24</v>
      </c>
      <c r="E180" s="231"/>
      <c r="F180" s="157">
        <f t="shared" si="4"/>
        <v>0</v>
      </c>
      <c r="G180" s="231"/>
    </row>
    <row r="181" spans="1:7" s="153" customFormat="1" ht="12.75">
      <c r="A181" s="156"/>
      <c r="B181" s="189" t="s">
        <v>206</v>
      </c>
      <c r="C181" s="230"/>
      <c r="D181" s="156" t="s">
        <v>24</v>
      </c>
      <c r="E181" s="231"/>
      <c r="F181" s="157">
        <f t="shared" si="4"/>
        <v>0</v>
      </c>
      <c r="G181" s="231"/>
    </row>
    <row r="182" spans="1:7" s="153" customFormat="1" ht="12.75">
      <c r="A182" s="156"/>
      <c r="B182" s="199" t="s">
        <v>207</v>
      </c>
      <c r="C182" s="230"/>
      <c r="D182" s="156" t="s">
        <v>24</v>
      </c>
      <c r="E182" s="231"/>
      <c r="F182" s="157">
        <f t="shared" si="4"/>
        <v>0</v>
      </c>
      <c r="G182" s="231"/>
    </row>
    <row r="183" spans="1:7" s="153" customFormat="1" ht="12.75">
      <c r="A183" s="156"/>
      <c r="B183" s="189" t="s">
        <v>208</v>
      </c>
      <c r="C183" s="230"/>
      <c r="D183" s="156" t="s">
        <v>24</v>
      </c>
      <c r="E183" s="231"/>
      <c r="F183" s="157">
        <f t="shared" si="4"/>
        <v>0</v>
      </c>
      <c r="G183" s="231"/>
    </row>
    <row r="184" spans="1:7" s="153" customFormat="1" ht="12.75">
      <c r="A184" s="156"/>
      <c r="B184" s="189" t="s">
        <v>209</v>
      </c>
      <c r="C184" s="230"/>
      <c r="D184" s="156" t="s">
        <v>24</v>
      </c>
      <c r="E184" s="231"/>
      <c r="F184" s="157">
        <f t="shared" si="4"/>
        <v>0</v>
      </c>
      <c r="G184" s="231"/>
    </row>
    <row r="185" spans="1:7" s="153" customFormat="1" ht="12.75">
      <c r="A185" s="156"/>
      <c r="B185" s="189"/>
      <c r="C185" s="177"/>
      <c r="D185" s="156"/>
      <c r="E185" s="157"/>
      <c r="F185" s="157"/>
      <c r="G185" s="157"/>
    </row>
    <row r="186" spans="1:7" s="153" customFormat="1" ht="12.75">
      <c r="A186" s="156"/>
      <c r="B186" s="184" t="s">
        <v>210</v>
      </c>
      <c r="C186" s="177"/>
      <c r="D186" s="156"/>
      <c r="E186" s="157"/>
      <c r="F186" s="157"/>
      <c r="G186" s="157"/>
    </row>
    <row r="187" spans="1:7" s="153" customFormat="1" ht="12.75">
      <c r="A187" s="156"/>
      <c r="B187" s="189" t="s">
        <v>211</v>
      </c>
      <c r="C187" s="230"/>
      <c r="D187" s="156" t="s">
        <v>42</v>
      </c>
      <c r="E187" s="231"/>
      <c r="F187" s="157">
        <f t="shared" si="4"/>
        <v>0</v>
      </c>
      <c r="G187" s="231"/>
    </row>
    <row r="188" spans="1:7" s="153" customFormat="1" ht="12.75">
      <c r="A188" s="156"/>
      <c r="B188" s="189" t="s">
        <v>212</v>
      </c>
      <c r="C188" s="230"/>
      <c r="D188" s="156" t="s">
        <v>42</v>
      </c>
      <c r="E188" s="231"/>
      <c r="F188" s="157">
        <f t="shared" si="4"/>
        <v>0</v>
      </c>
      <c r="G188" s="231"/>
    </row>
    <row r="189" spans="1:7" s="153" customFormat="1" ht="12.75">
      <c r="A189" s="156"/>
      <c r="B189" s="189" t="s">
        <v>213</v>
      </c>
      <c r="C189" s="230"/>
      <c r="D189" s="156" t="s">
        <v>43</v>
      </c>
      <c r="E189" s="231"/>
      <c r="F189" s="157">
        <f t="shared" si="4"/>
        <v>0</v>
      </c>
      <c r="G189" s="231"/>
    </row>
    <row r="190" spans="1:7" s="153" customFormat="1" ht="12.75">
      <c r="A190" s="156"/>
      <c r="B190" s="189" t="s">
        <v>214</v>
      </c>
      <c r="C190" s="230"/>
      <c r="D190" s="156" t="s">
        <v>42</v>
      </c>
      <c r="E190" s="231"/>
      <c r="F190" s="157">
        <f t="shared" si="4"/>
        <v>0</v>
      </c>
      <c r="G190" s="231"/>
    </row>
    <row r="191" spans="1:7" s="153" customFormat="1" ht="12.75">
      <c r="A191" s="156"/>
      <c r="B191" s="189" t="s">
        <v>215</v>
      </c>
      <c r="C191" s="230"/>
      <c r="D191" s="156" t="s">
        <v>25</v>
      </c>
      <c r="E191" s="231"/>
      <c r="F191" s="157">
        <f t="shared" si="4"/>
        <v>0</v>
      </c>
      <c r="G191" s="231"/>
    </row>
    <row r="192" spans="1:7" s="153" customFormat="1" ht="12.75">
      <c r="A192" s="156"/>
      <c r="B192" s="189" t="s">
        <v>216</v>
      </c>
      <c r="C192" s="230"/>
      <c r="D192" s="156" t="s">
        <v>217</v>
      </c>
      <c r="E192" s="231"/>
      <c r="F192" s="157">
        <f t="shared" si="4"/>
        <v>0</v>
      </c>
      <c r="G192" s="231"/>
    </row>
    <row r="193" spans="1:7" s="153" customFormat="1" ht="12.75">
      <c r="A193" s="156"/>
      <c r="B193" s="189" t="s">
        <v>218</v>
      </c>
      <c r="C193" s="230"/>
      <c r="D193" s="156" t="s">
        <v>42</v>
      </c>
      <c r="E193" s="231"/>
      <c r="F193" s="157">
        <f t="shared" si="4"/>
        <v>0</v>
      </c>
      <c r="G193" s="231"/>
    </row>
    <row r="194" spans="1:7" s="153" customFormat="1" ht="12.75">
      <c r="A194" s="156"/>
      <c r="B194" s="198"/>
      <c r="C194" s="177"/>
      <c r="D194" s="156"/>
      <c r="E194" s="157"/>
      <c r="F194" s="157"/>
      <c r="G194" s="157"/>
    </row>
    <row r="195" spans="1:7" s="153" customFormat="1" ht="12.75">
      <c r="A195" s="156"/>
      <c r="B195" s="184" t="s">
        <v>86</v>
      </c>
      <c r="C195" s="177"/>
      <c r="D195" s="156"/>
      <c r="E195" s="157"/>
      <c r="F195" s="157"/>
      <c r="G195" s="157"/>
    </row>
    <row r="196" spans="1:7" s="153" customFormat="1" ht="12.75">
      <c r="A196" s="156"/>
      <c r="B196" s="189" t="s">
        <v>219</v>
      </c>
      <c r="C196" s="230"/>
      <c r="D196" s="156" t="s">
        <v>24</v>
      </c>
      <c r="E196" s="231"/>
      <c r="F196" s="157">
        <f t="shared" si="4"/>
        <v>0</v>
      </c>
      <c r="G196" s="231"/>
    </row>
    <row r="197" spans="1:7" s="153" customFormat="1" ht="12.75">
      <c r="A197" s="156"/>
      <c r="B197" s="189" t="s">
        <v>220</v>
      </c>
      <c r="C197" s="230"/>
      <c r="D197" s="156" t="s">
        <v>24</v>
      </c>
      <c r="E197" s="231"/>
      <c r="F197" s="157">
        <f t="shared" si="4"/>
        <v>0</v>
      </c>
      <c r="G197" s="231"/>
    </row>
    <row r="198" spans="1:7" s="153" customFormat="1" ht="12.75">
      <c r="A198" s="156"/>
      <c r="B198" s="189" t="s">
        <v>221</v>
      </c>
      <c r="C198" s="230"/>
      <c r="D198" s="156" t="s">
        <v>24</v>
      </c>
      <c r="E198" s="231"/>
      <c r="F198" s="157">
        <f t="shared" si="4"/>
        <v>0</v>
      </c>
      <c r="G198" s="231"/>
    </row>
    <row r="199" spans="1:7" s="153" customFormat="1" ht="12.75">
      <c r="A199" s="156"/>
      <c r="B199" s="198"/>
      <c r="C199" s="177"/>
      <c r="D199" s="156"/>
      <c r="E199" s="157"/>
      <c r="F199" s="157"/>
      <c r="G199" s="157"/>
    </row>
    <row r="200" spans="1:7" s="153" customFormat="1" ht="12.75">
      <c r="A200" s="156"/>
      <c r="B200" s="184" t="s">
        <v>222</v>
      </c>
      <c r="C200" s="177"/>
      <c r="D200" s="156"/>
      <c r="E200" s="157"/>
      <c r="F200" s="157"/>
      <c r="G200" s="157"/>
    </row>
    <row r="201" spans="1:7" s="153" customFormat="1" ht="12.75">
      <c r="A201" s="156"/>
      <c r="B201" s="189" t="s">
        <v>223</v>
      </c>
      <c r="C201" s="230"/>
      <c r="D201" s="156" t="s">
        <v>24</v>
      </c>
      <c r="E201" s="231"/>
      <c r="F201" s="157">
        <f aca="true" t="shared" si="5" ref="F201:F207">+E201*C201</f>
        <v>0</v>
      </c>
      <c r="G201" s="231"/>
    </row>
    <row r="202" spans="1:7" s="153" customFormat="1" ht="12.75">
      <c r="A202" s="156"/>
      <c r="B202" s="189" t="s">
        <v>224</v>
      </c>
      <c r="C202" s="230"/>
      <c r="D202" s="156" t="s">
        <v>24</v>
      </c>
      <c r="E202" s="231"/>
      <c r="F202" s="157">
        <f t="shared" si="5"/>
        <v>0</v>
      </c>
      <c r="G202" s="231"/>
    </row>
    <row r="203" spans="1:7" s="153" customFormat="1" ht="12.75">
      <c r="A203" s="156"/>
      <c r="B203" s="189" t="s">
        <v>225</v>
      </c>
      <c r="C203" s="230"/>
      <c r="D203" s="156" t="s">
        <v>24</v>
      </c>
      <c r="E203" s="231"/>
      <c r="F203" s="157">
        <f t="shared" si="5"/>
        <v>0</v>
      </c>
      <c r="G203" s="231"/>
    </row>
    <row r="204" spans="1:7" s="153" customFormat="1" ht="12.75">
      <c r="A204" s="156"/>
      <c r="B204" s="189" t="s">
        <v>226</v>
      </c>
      <c r="C204" s="230"/>
      <c r="D204" s="156" t="s">
        <v>24</v>
      </c>
      <c r="E204" s="231"/>
      <c r="F204" s="157">
        <f t="shared" si="5"/>
        <v>0</v>
      </c>
      <c r="G204" s="231"/>
    </row>
    <row r="205" spans="1:7" s="153" customFormat="1" ht="12.75">
      <c r="A205" s="156"/>
      <c r="B205" s="189" t="s">
        <v>227</v>
      </c>
      <c r="C205" s="230"/>
      <c r="D205" s="156" t="s">
        <v>24</v>
      </c>
      <c r="E205" s="231"/>
      <c r="F205" s="157">
        <f t="shared" si="5"/>
        <v>0</v>
      </c>
      <c r="G205" s="231"/>
    </row>
    <row r="206" spans="1:7" s="153" customFormat="1" ht="12.75">
      <c r="A206" s="156"/>
      <c r="B206" s="189" t="s">
        <v>228</v>
      </c>
      <c r="C206" s="230"/>
      <c r="D206" s="156" t="s">
        <v>24</v>
      </c>
      <c r="E206" s="231"/>
      <c r="F206" s="157">
        <f t="shared" si="5"/>
        <v>0</v>
      </c>
      <c r="G206" s="231"/>
    </row>
    <row r="207" spans="1:7" s="153" customFormat="1" ht="12.75">
      <c r="A207" s="156"/>
      <c r="B207" s="189" t="s">
        <v>229</v>
      </c>
      <c r="C207" s="230"/>
      <c r="D207" s="156" t="s">
        <v>24</v>
      </c>
      <c r="E207" s="231"/>
      <c r="F207" s="157">
        <f t="shared" si="5"/>
        <v>0</v>
      </c>
      <c r="G207" s="231"/>
    </row>
    <row r="208" spans="1:7" s="153" customFormat="1" ht="12.75">
      <c r="A208" s="156"/>
      <c r="B208" s="183"/>
      <c r="C208" s="177"/>
      <c r="D208" s="156"/>
      <c r="E208" s="157"/>
      <c r="F208" s="157">
        <f>+E208*C208</f>
        <v>0</v>
      </c>
      <c r="G208" s="157"/>
    </row>
    <row r="209" spans="1:7" s="153" customFormat="1" ht="12.75">
      <c r="A209" s="190"/>
      <c r="B209" s="191" t="s">
        <v>34</v>
      </c>
      <c r="C209" s="197"/>
      <c r="D209" s="178"/>
      <c r="E209" s="181"/>
      <c r="F209" s="181">
        <f>+G209/I4</f>
        <v>0</v>
      </c>
      <c r="G209" s="181">
        <f>SUM(F167:F208)</f>
        <v>0</v>
      </c>
    </row>
    <row r="210" spans="1:7" s="153" customFormat="1" ht="12.75">
      <c r="A210" s="156"/>
      <c r="B210" s="183"/>
      <c r="C210" s="177"/>
      <c r="D210" s="156"/>
      <c r="E210" s="157"/>
      <c r="F210" s="157"/>
      <c r="G210" s="157"/>
    </row>
    <row r="211" spans="1:9" s="153" customFormat="1" ht="12.75">
      <c r="A211" s="151">
        <v>8</v>
      </c>
      <c r="B211" s="194" t="s">
        <v>35</v>
      </c>
      <c r="C211" s="177"/>
      <c r="D211" s="156"/>
      <c r="E211" s="157"/>
      <c r="F211" s="157"/>
      <c r="G211" s="157"/>
      <c r="I211" s="175">
        <f>+G268</f>
        <v>0</v>
      </c>
    </row>
    <row r="212" spans="1:9" s="153" customFormat="1" ht="12.75">
      <c r="A212" s="151"/>
      <c r="B212" s="194"/>
      <c r="C212" s="177"/>
      <c r="D212" s="156"/>
      <c r="E212" s="157"/>
      <c r="F212" s="157"/>
      <c r="G212" s="157"/>
      <c r="I212" s="175"/>
    </row>
    <row r="213" spans="1:9" s="153" customFormat="1" ht="12.75">
      <c r="A213" s="151"/>
      <c r="B213" s="184" t="s">
        <v>230</v>
      </c>
      <c r="C213" s="177"/>
      <c r="D213" s="156"/>
      <c r="E213" s="157"/>
      <c r="F213" s="157"/>
      <c r="G213" s="157"/>
      <c r="I213" s="175"/>
    </row>
    <row r="214" spans="1:9" s="153" customFormat="1" ht="12.75">
      <c r="A214" s="151"/>
      <c r="B214" s="189" t="s">
        <v>231</v>
      </c>
      <c r="C214" s="177"/>
      <c r="D214" s="156"/>
      <c r="E214" s="157"/>
      <c r="F214" s="157"/>
      <c r="G214" s="157"/>
      <c r="I214" s="175"/>
    </row>
    <row r="215" spans="1:9" s="153" customFormat="1" ht="12.75">
      <c r="A215" s="151"/>
      <c r="B215" s="196" t="s">
        <v>232</v>
      </c>
      <c r="C215" s="230"/>
      <c r="D215" s="156" t="s">
        <v>25</v>
      </c>
      <c r="E215" s="231"/>
      <c r="F215" s="157">
        <f>+E215*C215</f>
        <v>0</v>
      </c>
      <c r="G215" s="231"/>
      <c r="I215" s="175"/>
    </row>
    <row r="216" spans="1:9" s="153" customFormat="1" ht="12.75">
      <c r="A216" s="151"/>
      <c r="B216" s="196" t="s">
        <v>233</v>
      </c>
      <c r="C216" s="230"/>
      <c r="D216" s="156" t="s">
        <v>234</v>
      </c>
      <c r="E216" s="231"/>
      <c r="F216" s="157">
        <f>+E216*C216</f>
        <v>0</v>
      </c>
      <c r="G216" s="231"/>
      <c r="I216" s="175"/>
    </row>
    <row r="217" spans="1:9" s="153" customFormat="1" ht="12.75">
      <c r="A217" s="151"/>
      <c r="B217" s="196" t="s">
        <v>235</v>
      </c>
      <c r="C217" s="230"/>
      <c r="D217" s="156" t="s">
        <v>234</v>
      </c>
      <c r="E217" s="231"/>
      <c r="F217" s="157">
        <f aca="true" t="shared" si="6" ref="F217:F262">+E217*C217</f>
        <v>0</v>
      </c>
      <c r="G217" s="231"/>
      <c r="I217" s="175"/>
    </row>
    <row r="218" spans="1:9" s="153" customFormat="1" ht="12.75">
      <c r="A218" s="151"/>
      <c r="B218" s="196" t="s">
        <v>236</v>
      </c>
      <c r="C218" s="230"/>
      <c r="D218" s="156" t="s">
        <v>25</v>
      </c>
      <c r="E218" s="231"/>
      <c r="F218" s="157">
        <f t="shared" si="6"/>
        <v>0</v>
      </c>
      <c r="G218" s="231"/>
      <c r="I218" s="175"/>
    </row>
    <row r="219" spans="1:9" s="153" customFormat="1" ht="12.75">
      <c r="A219" s="151"/>
      <c r="B219" s="196" t="s">
        <v>237</v>
      </c>
      <c r="C219" s="230"/>
      <c r="D219" s="156" t="s">
        <v>25</v>
      </c>
      <c r="E219" s="231"/>
      <c r="F219" s="157">
        <f t="shared" si="6"/>
        <v>0</v>
      </c>
      <c r="G219" s="231"/>
      <c r="I219" s="175"/>
    </row>
    <row r="220" spans="1:9" s="153" customFormat="1" ht="12.75">
      <c r="A220" s="151"/>
      <c r="B220" s="189"/>
      <c r="C220" s="177"/>
      <c r="D220" s="156"/>
      <c r="E220" s="157"/>
      <c r="F220" s="157"/>
      <c r="G220" s="157"/>
      <c r="I220" s="175"/>
    </row>
    <row r="221" spans="1:9" s="153" customFormat="1" ht="12.75">
      <c r="A221" s="151"/>
      <c r="B221" s="189" t="s">
        <v>238</v>
      </c>
      <c r="C221" s="177"/>
      <c r="D221" s="156"/>
      <c r="E221" s="157"/>
      <c r="F221" s="157"/>
      <c r="G221" s="157"/>
      <c r="I221" s="175"/>
    </row>
    <row r="222" spans="1:9" s="153" customFormat="1" ht="12.75">
      <c r="A222" s="151"/>
      <c r="B222" s="186" t="s">
        <v>239</v>
      </c>
      <c r="C222" s="230"/>
      <c r="D222" s="156" t="s">
        <v>25</v>
      </c>
      <c r="E222" s="231"/>
      <c r="F222" s="157">
        <f t="shared" si="6"/>
        <v>0</v>
      </c>
      <c r="G222" s="231"/>
      <c r="I222" s="175"/>
    </row>
    <row r="223" spans="1:9" s="153" customFormat="1" ht="12.75">
      <c r="A223" s="151"/>
      <c r="B223" s="186" t="s">
        <v>240</v>
      </c>
      <c r="C223" s="230"/>
      <c r="D223" s="156" t="s">
        <v>25</v>
      </c>
      <c r="E223" s="231"/>
      <c r="F223" s="157">
        <f t="shared" si="6"/>
        <v>0</v>
      </c>
      <c r="G223" s="231"/>
      <c r="I223" s="175"/>
    </row>
    <row r="224" spans="1:9" s="153" customFormat="1" ht="12.75">
      <c r="A224" s="151"/>
      <c r="B224" s="186" t="s">
        <v>237</v>
      </c>
      <c r="C224" s="230"/>
      <c r="D224" s="156" t="s">
        <v>25</v>
      </c>
      <c r="E224" s="231"/>
      <c r="F224" s="157">
        <f t="shared" si="6"/>
        <v>0</v>
      </c>
      <c r="G224" s="231"/>
      <c r="I224" s="175"/>
    </row>
    <row r="225" spans="1:9" s="153" customFormat="1" ht="12.75">
      <c r="A225" s="151"/>
      <c r="B225" s="189"/>
      <c r="C225" s="177"/>
      <c r="D225" s="156"/>
      <c r="E225" s="157"/>
      <c r="F225" s="157"/>
      <c r="G225" s="157"/>
      <c r="I225" s="175"/>
    </row>
    <row r="226" spans="1:9" s="153" customFormat="1" ht="12.75">
      <c r="A226" s="151"/>
      <c r="B226" s="189" t="s">
        <v>241</v>
      </c>
      <c r="C226" s="177"/>
      <c r="D226" s="156"/>
      <c r="E226" s="157"/>
      <c r="F226" s="157"/>
      <c r="G226" s="157"/>
      <c r="I226" s="175"/>
    </row>
    <row r="227" spans="1:9" s="153" customFormat="1" ht="12.75">
      <c r="A227" s="151"/>
      <c r="B227" s="186" t="s">
        <v>232</v>
      </c>
      <c r="C227" s="230"/>
      <c r="D227" s="156" t="s">
        <v>25</v>
      </c>
      <c r="E227" s="231"/>
      <c r="F227" s="157">
        <f t="shared" si="6"/>
        <v>0</v>
      </c>
      <c r="G227" s="231"/>
      <c r="I227" s="175"/>
    </row>
    <row r="228" spans="1:9" s="153" customFormat="1" ht="12.75">
      <c r="A228" s="151"/>
      <c r="B228" s="186" t="s">
        <v>233</v>
      </c>
      <c r="C228" s="230"/>
      <c r="D228" s="156" t="s">
        <v>25</v>
      </c>
      <c r="E228" s="231"/>
      <c r="F228" s="157">
        <f>+E228*C228</f>
        <v>0</v>
      </c>
      <c r="G228" s="231"/>
      <c r="I228" s="175"/>
    </row>
    <row r="229" spans="1:9" s="153" customFormat="1" ht="12.75">
      <c r="A229" s="151"/>
      <c r="B229" s="186" t="s">
        <v>235</v>
      </c>
      <c r="C229" s="230"/>
      <c r="D229" s="156" t="s">
        <v>25</v>
      </c>
      <c r="E229" s="231"/>
      <c r="F229" s="157">
        <f t="shared" si="6"/>
        <v>0</v>
      </c>
      <c r="G229" s="231"/>
      <c r="I229" s="175"/>
    </row>
    <row r="230" spans="1:9" s="153" customFormat="1" ht="12.75">
      <c r="A230" s="151"/>
      <c r="B230" s="186" t="s">
        <v>242</v>
      </c>
      <c r="C230" s="230"/>
      <c r="D230" s="156" t="s">
        <v>25</v>
      </c>
      <c r="E230" s="231"/>
      <c r="F230" s="157">
        <f>+E230*C230</f>
        <v>0</v>
      </c>
      <c r="G230" s="231"/>
      <c r="I230" s="175"/>
    </row>
    <row r="231" spans="1:9" s="153" customFormat="1" ht="12.75">
      <c r="A231" s="151"/>
      <c r="B231" s="186" t="s">
        <v>236</v>
      </c>
      <c r="C231" s="230"/>
      <c r="D231" s="156" t="s">
        <v>25</v>
      </c>
      <c r="E231" s="231"/>
      <c r="F231" s="157">
        <f t="shared" si="6"/>
        <v>0</v>
      </c>
      <c r="G231" s="231"/>
      <c r="I231" s="175"/>
    </row>
    <row r="232" spans="1:9" s="153" customFormat="1" ht="12.75">
      <c r="A232" s="151"/>
      <c r="B232" s="186" t="s">
        <v>237</v>
      </c>
      <c r="C232" s="230"/>
      <c r="D232" s="156" t="s">
        <v>25</v>
      </c>
      <c r="E232" s="231"/>
      <c r="F232" s="157">
        <f t="shared" si="6"/>
        <v>0</v>
      </c>
      <c r="G232" s="231"/>
      <c r="I232" s="175"/>
    </row>
    <row r="233" spans="1:9" s="153" customFormat="1" ht="12.75">
      <c r="A233" s="151"/>
      <c r="B233" s="189"/>
      <c r="C233" s="177"/>
      <c r="D233" s="156"/>
      <c r="E233" s="157"/>
      <c r="F233" s="157"/>
      <c r="G233" s="157"/>
      <c r="I233" s="175"/>
    </row>
    <row r="234" spans="1:9" s="153" customFormat="1" ht="12.75">
      <c r="A234" s="151"/>
      <c r="B234" s="189" t="s">
        <v>243</v>
      </c>
      <c r="C234" s="230"/>
      <c r="D234" s="156" t="s">
        <v>25</v>
      </c>
      <c r="E234" s="231"/>
      <c r="F234" s="157">
        <f t="shared" si="6"/>
        <v>0</v>
      </c>
      <c r="G234" s="231"/>
      <c r="I234" s="175"/>
    </row>
    <row r="235" spans="1:9" s="153" customFormat="1" ht="12.75">
      <c r="A235" s="151"/>
      <c r="B235" s="189" t="s">
        <v>244</v>
      </c>
      <c r="C235" s="230"/>
      <c r="D235" s="156" t="s">
        <v>25</v>
      </c>
      <c r="E235" s="231"/>
      <c r="F235" s="157">
        <f t="shared" si="6"/>
        <v>0</v>
      </c>
      <c r="G235" s="231"/>
      <c r="I235" s="175"/>
    </row>
    <row r="236" spans="1:9" s="153" customFormat="1" ht="12.75">
      <c r="A236" s="151"/>
      <c r="B236" s="189"/>
      <c r="C236" s="177"/>
      <c r="D236" s="156"/>
      <c r="E236" s="157"/>
      <c r="F236" s="157"/>
      <c r="G236" s="157"/>
      <c r="I236" s="175"/>
    </row>
    <row r="237" spans="1:9" s="153" customFormat="1" ht="12.75">
      <c r="A237" s="151"/>
      <c r="B237" s="189" t="s">
        <v>245</v>
      </c>
      <c r="C237" s="177"/>
      <c r="D237" s="156"/>
      <c r="E237" s="157"/>
      <c r="F237" s="157"/>
      <c r="G237" s="157"/>
      <c r="I237" s="175"/>
    </row>
    <row r="238" spans="1:9" s="153" customFormat="1" ht="12.75">
      <c r="A238" s="151"/>
      <c r="B238" s="186" t="s">
        <v>232</v>
      </c>
      <c r="C238" s="230"/>
      <c r="D238" s="156" t="s">
        <v>25</v>
      </c>
      <c r="E238" s="231"/>
      <c r="F238" s="157">
        <f t="shared" si="6"/>
        <v>0</v>
      </c>
      <c r="G238" s="231"/>
      <c r="I238" s="175"/>
    </row>
    <row r="239" spans="1:9" s="153" customFormat="1" ht="12.75">
      <c r="A239" s="151"/>
      <c r="B239" s="186" t="s">
        <v>233</v>
      </c>
      <c r="C239" s="230"/>
      <c r="D239" s="156" t="s">
        <v>25</v>
      </c>
      <c r="E239" s="231"/>
      <c r="F239" s="157">
        <f t="shared" si="6"/>
        <v>0</v>
      </c>
      <c r="G239" s="231"/>
      <c r="I239" s="175"/>
    </row>
    <row r="240" spans="1:9" s="153" customFormat="1" ht="12.75">
      <c r="A240" s="151"/>
      <c r="B240" s="198"/>
      <c r="C240" s="177"/>
      <c r="D240" s="156"/>
      <c r="E240" s="157"/>
      <c r="F240" s="157"/>
      <c r="G240" s="157"/>
      <c r="I240" s="175"/>
    </row>
    <row r="241" spans="1:9" s="153" customFormat="1" ht="12.75">
      <c r="A241" s="151"/>
      <c r="B241" s="184" t="s">
        <v>246</v>
      </c>
      <c r="C241" s="177"/>
      <c r="D241" s="156"/>
      <c r="E241" s="157"/>
      <c r="F241" s="157"/>
      <c r="G241" s="157"/>
      <c r="I241" s="175"/>
    </row>
    <row r="242" spans="1:9" s="153" customFormat="1" ht="12.75">
      <c r="A242" s="151"/>
      <c r="B242" s="189" t="s">
        <v>247</v>
      </c>
      <c r="C242" s="177"/>
      <c r="D242" s="156"/>
      <c r="E242" s="157"/>
      <c r="F242" s="157"/>
      <c r="G242" s="157"/>
      <c r="I242" s="175"/>
    </row>
    <row r="243" spans="1:9" s="153" customFormat="1" ht="12.75">
      <c r="A243" s="151"/>
      <c r="B243" s="186" t="s">
        <v>232</v>
      </c>
      <c r="C243" s="230"/>
      <c r="D243" s="156" t="s">
        <v>25</v>
      </c>
      <c r="E243" s="231"/>
      <c r="F243" s="157">
        <f t="shared" si="6"/>
        <v>0</v>
      </c>
      <c r="G243" s="231"/>
      <c r="I243" s="175"/>
    </row>
    <row r="244" spans="1:9" s="153" customFormat="1" ht="12.75">
      <c r="A244" s="151"/>
      <c r="B244" s="186" t="s">
        <v>233</v>
      </c>
      <c r="C244" s="230"/>
      <c r="D244" s="156" t="s">
        <v>234</v>
      </c>
      <c r="E244" s="231"/>
      <c r="F244" s="157">
        <f t="shared" si="6"/>
        <v>0</v>
      </c>
      <c r="G244" s="231"/>
      <c r="I244" s="175"/>
    </row>
    <row r="245" spans="1:9" s="153" customFormat="1" ht="12.75">
      <c r="A245" s="151"/>
      <c r="B245" s="189" t="s">
        <v>248</v>
      </c>
      <c r="C245" s="230"/>
      <c r="D245" s="156" t="s">
        <v>25</v>
      </c>
      <c r="E245" s="231"/>
      <c r="F245" s="157">
        <f>+E245*C245</f>
        <v>0</v>
      </c>
      <c r="G245" s="231"/>
      <c r="I245" s="175"/>
    </row>
    <row r="246" spans="1:9" s="153" customFormat="1" ht="12.75">
      <c r="A246" s="151"/>
      <c r="B246" s="189" t="s">
        <v>249</v>
      </c>
      <c r="C246" s="177"/>
      <c r="D246" s="156"/>
      <c r="E246" s="157"/>
      <c r="F246" s="157"/>
      <c r="G246" s="157"/>
      <c r="I246" s="175"/>
    </row>
    <row r="247" spans="1:9" s="153" customFormat="1" ht="12.75">
      <c r="A247" s="151"/>
      <c r="B247" s="200" t="s">
        <v>250</v>
      </c>
      <c r="C247" s="230"/>
      <c r="D247" s="156" t="s">
        <v>25</v>
      </c>
      <c r="E247" s="231"/>
      <c r="F247" s="157">
        <f t="shared" si="6"/>
        <v>0</v>
      </c>
      <c r="G247" s="231"/>
      <c r="I247" s="175"/>
    </row>
    <row r="248" spans="1:9" s="153" customFormat="1" ht="12.75">
      <c r="A248" s="151"/>
      <c r="B248" s="186" t="s">
        <v>251</v>
      </c>
      <c r="C248" s="230"/>
      <c r="D248" s="156" t="s">
        <v>25</v>
      </c>
      <c r="E248" s="231"/>
      <c r="F248" s="157">
        <f t="shared" si="6"/>
        <v>0</v>
      </c>
      <c r="G248" s="231"/>
      <c r="I248" s="175"/>
    </row>
    <row r="249" spans="1:9" s="153" customFormat="1" ht="12.75">
      <c r="A249" s="151"/>
      <c r="B249" s="189" t="s">
        <v>252</v>
      </c>
      <c r="C249" s="230"/>
      <c r="D249" s="156" t="s">
        <v>25</v>
      </c>
      <c r="E249" s="231"/>
      <c r="F249" s="157">
        <f t="shared" si="6"/>
        <v>0</v>
      </c>
      <c r="G249" s="231"/>
      <c r="I249" s="175"/>
    </row>
    <row r="250" spans="1:9" s="153" customFormat="1" ht="12.75">
      <c r="A250" s="151"/>
      <c r="B250" s="189" t="s">
        <v>253</v>
      </c>
      <c r="C250" s="230"/>
      <c r="D250" s="156" t="s">
        <v>25</v>
      </c>
      <c r="E250" s="231"/>
      <c r="F250" s="157">
        <f t="shared" si="6"/>
        <v>0</v>
      </c>
      <c r="G250" s="231"/>
      <c r="I250" s="175"/>
    </row>
    <row r="251" spans="1:9" s="153" customFormat="1" ht="12.75">
      <c r="A251" s="151"/>
      <c r="B251" s="189" t="s">
        <v>254</v>
      </c>
      <c r="C251" s="230"/>
      <c r="D251" s="156" t="s">
        <v>25</v>
      </c>
      <c r="E251" s="231"/>
      <c r="F251" s="157">
        <f t="shared" si="6"/>
        <v>0</v>
      </c>
      <c r="G251" s="231"/>
      <c r="I251" s="175"/>
    </row>
    <row r="252" spans="1:9" s="153" customFormat="1" ht="12.75">
      <c r="A252" s="151"/>
      <c r="B252" s="189" t="s">
        <v>255</v>
      </c>
      <c r="C252" s="230"/>
      <c r="D252" s="156" t="s">
        <v>25</v>
      </c>
      <c r="E252" s="231"/>
      <c r="F252" s="157">
        <f t="shared" si="6"/>
        <v>0</v>
      </c>
      <c r="G252" s="231"/>
      <c r="I252" s="175"/>
    </row>
    <row r="253" spans="1:9" s="153" customFormat="1" ht="12.75">
      <c r="A253" s="151"/>
      <c r="B253" s="189" t="s">
        <v>256</v>
      </c>
      <c r="C253" s="230"/>
      <c r="D253" s="156" t="s">
        <v>25</v>
      </c>
      <c r="E253" s="231"/>
      <c r="F253" s="157">
        <f t="shared" si="6"/>
        <v>0</v>
      </c>
      <c r="G253" s="231"/>
      <c r="I253" s="175"/>
    </row>
    <row r="254" spans="1:9" s="153" customFormat="1" ht="12.75">
      <c r="A254" s="151"/>
      <c r="B254" s="198"/>
      <c r="C254" s="177"/>
      <c r="D254" s="156"/>
      <c r="E254" s="157"/>
      <c r="F254" s="157"/>
      <c r="G254" s="157"/>
      <c r="I254" s="175"/>
    </row>
    <row r="255" spans="1:9" s="153" customFormat="1" ht="12.75">
      <c r="A255" s="151"/>
      <c r="B255" s="184" t="s">
        <v>257</v>
      </c>
      <c r="C255" s="177"/>
      <c r="D255" s="156"/>
      <c r="E255" s="157"/>
      <c r="F255" s="157"/>
      <c r="G255" s="157"/>
      <c r="I255" s="175"/>
    </row>
    <row r="256" spans="1:9" s="153" customFormat="1" ht="12.75">
      <c r="A256" s="151"/>
      <c r="B256" s="189" t="s">
        <v>258</v>
      </c>
      <c r="C256" s="230"/>
      <c r="D256" s="156" t="s">
        <v>24</v>
      </c>
      <c r="E256" s="231"/>
      <c r="F256" s="157">
        <f t="shared" si="6"/>
        <v>0</v>
      </c>
      <c r="G256" s="231"/>
      <c r="I256" s="175"/>
    </row>
    <row r="257" spans="1:9" s="153" customFormat="1" ht="12.75">
      <c r="A257" s="151"/>
      <c r="B257" s="198"/>
      <c r="C257" s="177"/>
      <c r="D257" s="156"/>
      <c r="E257" s="157"/>
      <c r="F257" s="157"/>
      <c r="G257" s="157"/>
      <c r="I257" s="175"/>
    </row>
    <row r="258" spans="1:9" s="153" customFormat="1" ht="12.75">
      <c r="A258" s="151"/>
      <c r="B258" s="184" t="s">
        <v>259</v>
      </c>
      <c r="C258" s="177"/>
      <c r="D258" s="156"/>
      <c r="E258" s="157"/>
      <c r="F258" s="157"/>
      <c r="G258" s="157"/>
      <c r="I258" s="175"/>
    </row>
    <row r="259" spans="1:9" s="153" customFormat="1" ht="12.75">
      <c r="A259" s="151"/>
      <c r="B259" s="189" t="s">
        <v>260</v>
      </c>
      <c r="C259" s="177"/>
      <c r="D259" s="156"/>
      <c r="E259" s="157"/>
      <c r="F259" s="157"/>
      <c r="G259" s="157"/>
      <c r="I259" s="175"/>
    </row>
    <row r="260" spans="1:9" s="153" customFormat="1" ht="12.75">
      <c r="A260" s="151"/>
      <c r="B260" s="186" t="s">
        <v>261</v>
      </c>
      <c r="C260" s="230"/>
      <c r="D260" s="156" t="s">
        <v>24</v>
      </c>
      <c r="E260" s="231"/>
      <c r="F260" s="157">
        <f t="shared" si="6"/>
        <v>0</v>
      </c>
      <c r="G260" s="231"/>
      <c r="I260" s="175"/>
    </row>
    <row r="261" spans="1:9" s="153" customFormat="1" ht="12.75">
      <c r="A261" s="151"/>
      <c r="B261" s="189"/>
      <c r="C261" s="177"/>
      <c r="D261" s="156"/>
      <c r="E261" s="157"/>
      <c r="F261" s="157"/>
      <c r="G261" s="157"/>
      <c r="I261" s="175"/>
    </row>
    <row r="262" spans="1:9" s="153" customFormat="1" ht="12.75">
      <c r="A262" s="151"/>
      <c r="B262" s="189" t="s">
        <v>262</v>
      </c>
      <c r="C262" s="230"/>
      <c r="D262" s="156" t="s">
        <v>25</v>
      </c>
      <c r="E262" s="231"/>
      <c r="F262" s="157">
        <f t="shared" si="6"/>
        <v>0</v>
      </c>
      <c r="G262" s="231"/>
      <c r="I262" s="175"/>
    </row>
    <row r="263" spans="1:9" s="153" customFormat="1" ht="12.75">
      <c r="A263" s="151"/>
      <c r="B263" s="189"/>
      <c r="C263" s="177"/>
      <c r="D263" s="156"/>
      <c r="E263" s="157"/>
      <c r="F263" s="157"/>
      <c r="G263" s="157"/>
      <c r="I263" s="175"/>
    </row>
    <row r="264" spans="1:9" s="153" customFormat="1" ht="12.75">
      <c r="A264" s="151"/>
      <c r="B264" s="189" t="s">
        <v>263</v>
      </c>
      <c r="C264" s="177"/>
      <c r="D264" s="156"/>
      <c r="E264" s="157"/>
      <c r="F264" s="157"/>
      <c r="G264" s="157"/>
      <c r="I264" s="175"/>
    </row>
    <row r="265" spans="1:9" s="153" customFormat="1" ht="12.75">
      <c r="A265" s="151"/>
      <c r="B265" s="186" t="s">
        <v>264</v>
      </c>
      <c r="C265" s="230"/>
      <c r="D265" s="156" t="s">
        <v>24</v>
      </c>
      <c r="E265" s="231"/>
      <c r="F265" s="157">
        <f>+E265*C265</f>
        <v>0</v>
      </c>
      <c r="G265" s="231"/>
      <c r="I265" s="175"/>
    </row>
    <row r="266" spans="1:9" s="153" customFormat="1" ht="12.75">
      <c r="A266" s="151"/>
      <c r="B266" s="186" t="s">
        <v>265</v>
      </c>
      <c r="C266" s="230"/>
      <c r="D266" s="156" t="s">
        <v>24</v>
      </c>
      <c r="E266" s="231"/>
      <c r="F266" s="157">
        <f>+E266*C266</f>
        <v>0</v>
      </c>
      <c r="G266" s="231"/>
      <c r="I266" s="175"/>
    </row>
    <row r="267" spans="1:9" s="153" customFormat="1" ht="12.75">
      <c r="A267" s="151"/>
      <c r="B267" s="194"/>
      <c r="C267" s="177"/>
      <c r="D267" s="156"/>
      <c r="E267" s="157"/>
      <c r="F267" s="157"/>
      <c r="G267" s="157"/>
      <c r="I267" s="175"/>
    </row>
    <row r="268" spans="1:7" s="153" customFormat="1" ht="12.75">
      <c r="A268" s="190"/>
      <c r="B268" s="191" t="s">
        <v>36</v>
      </c>
      <c r="C268" s="192"/>
      <c r="D268" s="190"/>
      <c r="E268" s="193"/>
      <c r="F268" s="181">
        <f>+I211/I4</f>
        <v>0</v>
      </c>
      <c r="G268" s="181">
        <f>SUM(F215:F267)</f>
        <v>0</v>
      </c>
    </row>
    <row r="269" spans="1:7" s="153" customFormat="1" ht="12.75">
      <c r="A269" s="156"/>
      <c r="B269" s="183"/>
      <c r="C269" s="177"/>
      <c r="D269" s="156"/>
      <c r="E269" s="157"/>
      <c r="F269" s="157"/>
      <c r="G269" s="157"/>
    </row>
    <row r="270" spans="1:9" s="153" customFormat="1" ht="12.75">
      <c r="A270" s="151">
        <v>9</v>
      </c>
      <c r="B270" s="194" t="s">
        <v>37</v>
      </c>
      <c r="C270" s="177"/>
      <c r="D270" s="156"/>
      <c r="E270" s="157"/>
      <c r="F270" s="157"/>
      <c r="G270" s="157"/>
      <c r="I270" s="175">
        <f>+G353</f>
        <v>0</v>
      </c>
    </row>
    <row r="271" spans="1:7" s="153" customFormat="1" ht="12.75">
      <c r="A271" s="156"/>
      <c r="B271" s="183"/>
      <c r="C271" s="177"/>
      <c r="D271" s="156"/>
      <c r="E271" s="157"/>
      <c r="F271" s="157"/>
      <c r="G271" s="157"/>
    </row>
    <row r="272" spans="1:7" s="153" customFormat="1" ht="12.75">
      <c r="A272" s="156"/>
      <c r="B272" s="184" t="s">
        <v>266</v>
      </c>
      <c r="C272" s="177"/>
      <c r="D272" s="156"/>
      <c r="E272" s="157"/>
      <c r="F272" s="157"/>
      <c r="G272" s="157"/>
    </row>
    <row r="273" spans="1:7" s="153" customFormat="1" ht="12.75">
      <c r="A273" s="156"/>
      <c r="B273" s="189" t="s">
        <v>267</v>
      </c>
      <c r="C273" s="230"/>
      <c r="D273" s="156" t="s">
        <v>24</v>
      </c>
      <c r="E273" s="231"/>
      <c r="F273" s="157">
        <f>+E273*C273</f>
        <v>0</v>
      </c>
      <c r="G273" s="231"/>
    </row>
    <row r="274" spans="1:7" s="153" customFormat="1" ht="12.75">
      <c r="A274" s="156"/>
      <c r="B274" s="189" t="s">
        <v>268</v>
      </c>
      <c r="C274" s="230"/>
      <c r="D274" s="156" t="s">
        <v>24</v>
      </c>
      <c r="E274" s="231"/>
      <c r="F274" s="157">
        <f>+E274*C274</f>
        <v>0</v>
      </c>
      <c r="G274" s="231"/>
    </row>
    <row r="275" spans="1:7" s="153" customFormat="1" ht="12.75">
      <c r="A275" s="156"/>
      <c r="B275" s="189" t="s">
        <v>269</v>
      </c>
      <c r="C275" s="230"/>
      <c r="D275" s="156" t="s">
        <v>24</v>
      </c>
      <c r="E275" s="231"/>
      <c r="F275" s="157">
        <f aca="true" t="shared" si="7" ref="F275:F294">+E275*C275</f>
        <v>0</v>
      </c>
      <c r="G275" s="231"/>
    </row>
    <row r="276" spans="1:7" s="153" customFormat="1" ht="12.75">
      <c r="A276" s="156"/>
      <c r="B276" s="198"/>
      <c r="C276" s="177"/>
      <c r="D276" s="156"/>
      <c r="E276" s="157"/>
      <c r="F276" s="157"/>
      <c r="G276" s="157"/>
    </row>
    <row r="277" spans="1:7" s="153" customFormat="1" ht="12.75">
      <c r="A277" s="156"/>
      <c r="B277" s="184" t="s">
        <v>270</v>
      </c>
      <c r="C277" s="177"/>
      <c r="D277" s="156"/>
      <c r="E277" s="157"/>
      <c r="F277" s="157"/>
      <c r="G277" s="157"/>
    </row>
    <row r="278" spans="1:7" s="153" customFormat="1" ht="12.75">
      <c r="A278" s="156"/>
      <c r="B278" s="189" t="s">
        <v>271</v>
      </c>
      <c r="C278" s="230"/>
      <c r="D278" s="156" t="s">
        <v>24</v>
      </c>
      <c r="E278" s="231"/>
      <c r="F278" s="157">
        <f t="shared" si="7"/>
        <v>0</v>
      </c>
      <c r="G278" s="231"/>
    </row>
    <row r="279" spans="1:7" s="153" customFormat="1" ht="12.75">
      <c r="A279" s="156"/>
      <c r="B279" s="189" t="s">
        <v>272</v>
      </c>
      <c r="C279" s="230"/>
      <c r="D279" s="156" t="s">
        <v>24</v>
      </c>
      <c r="E279" s="231"/>
      <c r="F279" s="157">
        <f t="shared" si="7"/>
        <v>0</v>
      </c>
      <c r="G279" s="231"/>
    </row>
    <row r="280" spans="1:7" s="153" customFormat="1" ht="12.75">
      <c r="A280" s="156"/>
      <c r="B280" s="189" t="s">
        <v>273</v>
      </c>
      <c r="C280" s="230"/>
      <c r="D280" s="156" t="s">
        <v>24</v>
      </c>
      <c r="E280" s="231"/>
      <c r="F280" s="157">
        <f t="shared" si="7"/>
        <v>0</v>
      </c>
      <c r="G280" s="231"/>
    </row>
    <row r="281" spans="1:7" s="153" customFormat="1" ht="12.75">
      <c r="A281" s="156"/>
      <c r="B281" s="198"/>
      <c r="C281" s="177"/>
      <c r="D281" s="156"/>
      <c r="E281" s="157"/>
      <c r="F281" s="157"/>
      <c r="G281" s="157"/>
    </row>
    <row r="282" spans="1:7" s="153" customFormat="1" ht="12.75">
      <c r="A282" s="156"/>
      <c r="B282" s="184" t="s">
        <v>274</v>
      </c>
      <c r="C282" s="177"/>
      <c r="D282" s="156"/>
      <c r="E282" s="157"/>
      <c r="F282" s="157"/>
      <c r="G282" s="157"/>
    </row>
    <row r="283" spans="1:7" s="153" customFormat="1" ht="12.75">
      <c r="A283" s="156"/>
      <c r="B283" s="189" t="s">
        <v>275</v>
      </c>
      <c r="C283" s="230"/>
      <c r="D283" s="156" t="s">
        <v>24</v>
      </c>
      <c r="E283" s="231"/>
      <c r="F283" s="157">
        <f t="shared" si="7"/>
        <v>0</v>
      </c>
      <c r="G283" s="231"/>
    </row>
    <row r="284" spans="1:7" s="153" customFormat="1" ht="12.75">
      <c r="A284" s="156"/>
      <c r="B284" s="189" t="s">
        <v>276</v>
      </c>
      <c r="C284" s="230"/>
      <c r="D284" s="156" t="s">
        <v>24</v>
      </c>
      <c r="E284" s="231"/>
      <c r="F284" s="157">
        <f t="shared" si="7"/>
        <v>0</v>
      </c>
      <c r="G284" s="231"/>
    </row>
    <row r="285" spans="1:7" s="153" customFormat="1" ht="12.75">
      <c r="A285" s="156"/>
      <c r="B285" s="189" t="s">
        <v>277</v>
      </c>
      <c r="C285" s="230"/>
      <c r="D285" s="156" t="s">
        <v>24</v>
      </c>
      <c r="E285" s="231"/>
      <c r="F285" s="157">
        <f t="shared" si="7"/>
        <v>0</v>
      </c>
      <c r="G285" s="231"/>
    </row>
    <row r="286" spans="1:7" s="153" customFormat="1" ht="12.75">
      <c r="A286" s="156"/>
      <c r="B286" s="189" t="s">
        <v>278</v>
      </c>
      <c r="C286" s="230"/>
      <c r="D286" s="156" t="s">
        <v>24</v>
      </c>
      <c r="E286" s="231"/>
      <c r="F286" s="157">
        <f t="shared" si="7"/>
        <v>0</v>
      </c>
      <c r="G286" s="231"/>
    </row>
    <row r="287" spans="1:7" s="153" customFormat="1" ht="12.75">
      <c r="A287" s="156"/>
      <c r="B287" s="189" t="s">
        <v>279</v>
      </c>
      <c r="C287" s="230"/>
      <c r="D287" s="156" t="s">
        <v>24</v>
      </c>
      <c r="E287" s="231"/>
      <c r="F287" s="157">
        <f t="shared" si="7"/>
        <v>0</v>
      </c>
      <c r="G287" s="231"/>
    </row>
    <row r="288" spans="1:7" s="153" customFormat="1" ht="12.75">
      <c r="A288" s="156"/>
      <c r="B288" s="189" t="s">
        <v>280</v>
      </c>
      <c r="C288" s="230"/>
      <c r="D288" s="156" t="s">
        <v>24</v>
      </c>
      <c r="E288" s="231"/>
      <c r="F288" s="157">
        <f t="shared" si="7"/>
        <v>0</v>
      </c>
      <c r="G288" s="231"/>
    </row>
    <row r="289" spans="1:7" s="153" customFormat="1" ht="12.75">
      <c r="A289" s="156"/>
      <c r="B289" s="189" t="s">
        <v>281</v>
      </c>
      <c r="C289" s="230"/>
      <c r="D289" s="156" t="s">
        <v>24</v>
      </c>
      <c r="E289" s="231"/>
      <c r="F289" s="157">
        <f t="shared" si="7"/>
        <v>0</v>
      </c>
      <c r="G289" s="231"/>
    </row>
    <row r="290" spans="1:7" s="153" customFormat="1" ht="12.75">
      <c r="A290" s="156"/>
      <c r="B290" s="189" t="s">
        <v>282</v>
      </c>
      <c r="C290" s="230"/>
      <c r="D290" s="156" t="s">
        <v>24</v>
      </c>
      <c r="E290" s="231"/>
      <c r="F290" s="157">
        <f t="shared" si="7"/>
        <v>0</v>
      </c>
      <c r="G290" s="231"/>
    </row>
    <row r="291" spans="1:7" s="153" customFormat="1" ht="12.75">
      <c r="A291" s="156"/>
      <c r="B291" s="189" t="s">
        <v>283</v>
      </c>
      <c r="C291" s="230"/>
      <c r="D291" s="156" t="s">
        <v>24</v>
      </c>
      <c r="E291" s="231"/>
      <c r="F291" s="157">
        <f t="shared" si="7"/>
        <v>0</v>
      </c>
      <c r="G291" s="231"/>
    </row>
    <row r="292" spans="1:7" s="153" customFormat="1" ht="12.75">
      <c r="A292" s="156"/>
      <c r="B292" s="199" t="s">
        <v>284</v>
      </c>
      <c r="C292" s="230"/>
      <c r="D292" s="156" t="s">
        <v>24</v>
      </c>
      <c r="E292" s="231"/>
      <c r="F292" s="157">
        <f t="shared" si="7"/>
        <v>0</v>
      </c>
      <c r="G292" s="231"/>
    </row>
    <row r="293" spans="1:7" s="153" customFormat="1" ht="12.75">
      <c r="A293" s="156"/>
      <c r="B293" s="189" t="s">
        <v>285</v>
      </c>
      <c r="C293" s="230"/>
      <c r="D293" s="156" t="s">
        <v>24</v>
      </c>
      <c r="E293" s="231"/>
      <c r="F293" s="157">
        <f t="shared" si="7"/>
        <v>0</v>
      </c>
      <c r="G293" s="231"/>
    </row>
    <row r="294" spans="1:7" s="153" customFormat="1" ht="12.75">
      <c r="A294" s="156"/>
      <c r="B294" s="189" t="s">
        <v>286</v>
      </c>
      <c r="C294" s="230"/>
      <c r="D294" s="156" t="s">
        <v>24</v>
      </c>
      <c r="E294" s="231"/>
      <c r="F294" s="157">
        <f t="shared" si="7"/>
        <v>0</v>
      </c>
      <c r="G294" s="231"/>
    </row>
    <row r="295" spans="1:7" s="153" customFormat="1" ht="12.75">
      <c r="A295" s="156"/>
      <c r="B295" s="198"/>
      <c r="C295" s="177"/>
      <c r="D295" s="156"/>
      <c r="E295" s="157"/>
      <c r="F295" s="157"/>
      <c r="G295" s="157"/>
    </row>
    <row r="296" spans="1:7" s="153" customFormat="1" ht="12.75">
      <c r="A296" s="156"/>
      <c r="B296" s="184" t="s">
        <v>287</v>
      </c>
      <c r="C296" s="177"/>
      <c r="D296" s="156"/>
      <c r="E296" s="157"/>
      <c r="F296" s="157"/>
      <c r="G296" s="157"/>
    </row>
    <row r="297" spans="1:7" s="153" customFormat="1" ht="12.75">
      <c r="A297" s="156"/>
      <c r="B297" s="189" t="s">
        <v>288</v>
      </c>
      <c r="C297" s="230"/>
      <c r="D297" s="156" t="s">
        <v>24</v>
      </c>
      <c r="E297" s="231"/>
      <c r="F297" s="157">
        <f aca="true" t="shared" si="8" ref="F297:F344">+E297*C297</f>
        <v>0</v>
      </c>
      <c r="G297" s="231"/>
    </row>
    <row r="298" spans="1:7" s="153" customFormat="1" ht="12.75">
      <c r="A298" s="156"/>
      <c r="B298" s="189" t="s">
        <v>289</v>
      </c>
      <c r="C298" s="230"/>
      <c r="D298" s="156" t="s">
        <v>24</v>
      </c>
      <c r="E298" s="231"/>
      <c r="F298" s="157">
        <f t="shared" si="8"/>
        <v>0</v>
      </c>
      <c r="G298" s="231"/>
    </row>
    <row r="299" spans="1:7" s="153" customFormat="1" ht="12.75">
      <c r="A299" s="156"/>
      <c r="B299" s="189" t="s">
        <v>290</v>
      </c>
      <c r="C299" s="230"/>
      <c r="D299" s="156" t="s">
        <v>24</v>
      </c>
      <c r="E299" s="231"/>
      <c r="F299" s="157">
        <f t="shared" si="8"/>
        <v>0</v>
      </c>
      <c r="G299" s="231"/>
    </row>
    <row r="300" spans="1:7" s="153" customFormat="1" ht="12.75">
      <c r="A300" s="156"/>
      <c r="B300" s="189" t="s">
        <v>291</v>
      </c>
      <c r="C300" s="230"/>
      <c r="D300" s="156" t="s">
        <v>24</v>
      </c>
      <c r="E300" s="231"/>
      <c r="F300" s="157">
        <f t="shared" si="8"/>
        <v>0</v>
      </c>
      <c r="G300" s="231"/>
    </row>
    <row r="301" spans="1:7" s="153" customFormat="1" ht="12.75">
      <c r="A301" s="156"/>
      <c r="B301" s="189" t="s">
        <v>292</v>
      </c>
      <c r="C301" s="230"/>
      <c r="D301" s="156" t="s">
        <v>24</v>
      </c>
      <c r="E301" s="231"/>
      <c r="F301" s="157">
        <f t="shared" si="8"/>
        <v>0</v>
      </c>
      <c r="G301" s="231"/>
    </row>
    <row r="302" spans="1:7" s="153" customFormat="1" ht="12.75">
      <c r="A302" s="156"/>
      <c r="B302" s="189" t="s">
        <v>293</v>
      </c>
      <c r="C302" s="230"/>
      <c r="D302" s="156" t="s">
        <v>24</v>
      </c>
      <c r="E302" s="231"/>
      <c r="F302" s="157">
        <f t="shared" si="8"/>
        <v>0</v>
      </c>
      <c r="G302" s="231"/>
    </row>
    <row r="303" spans="1:7" s="153" customFormat="1" ht="12.75">
      <c r="A303" s="156"/>
      <c r="B303" s="189" t="s">
        <v>294</v>
      </c>
      <c r="C303" s="230"/>
      <c r="D303" s="156" t="s">
        <v>24</v>
      </c>
      <c r="E303" s="231"/>
      <c r="F303" s="157">
        <f t="shared" si="8"/>
        <v>0</v>
      </c>
      <c r="G303" s="231"/>
    </row>
    <row r="304" spans="1:7" s="153" customFormat="1" ht="12.75">
      <c r="A304" s="156"/>
      <c r="B304" s="189" t="s">
        <v>295</v>
      </c>
      <c r="C304" s="230"/>
      <c r="D304" s="156" t="s">
        <v>24</v>
      </c>
      <c r="E304" s="231"/>
      <c r="F304" s="157">
        <f t="shared" si="8"/>
        <v>0</v>
      </c>
      <c r="G304" s="231"/>
    </row>
    <row r="305" spans="1:7" s="153" customFormat="1" ht="12.75">
      <c r="A305" s="156"/>
      <c r="B305" s="189" t="s">
        <v>296</v>
      </c>
      <c r="C305" s="230"/>
      <c r="D305" s="156" t="s">
        <v>24</v>
      </c>
      <c r="E305" s="231"/>
      <c r="F305" s="157">
        <f t="shared" si="8"/>
        <v>0</v>
      </c>
      <c r="G305" s="231"/>
    </row>
    <row r="306" spans="1:7" s="153" customFormat="1" ht="12.75">
      <c r="A306" s="156"/>
      <c r="B306" s="189" t="s">
        <v>297</v>
      </c>
      <c r="C306" s="230"/>
      <c r="D306" s="156" t="s">
        <v>24</v>
      </c>
      <c r="E306" s="231"/>
      <c r="F306" s="157">
        <f t="shared" si="8"/>
        <v>0</v>
      </c>
      <c r="G306" s="231"/>
    </row>
    <row r="307" spans="1:7" s="153" customFormat="1" ht="12.75">
      <c r="A307" s="156"/>
      <c r="B307" s="189" t="s">
        <v>298</v>
      </c>
      <c r="C307" s="230"/>
      <c r="D307" s="156" t="s">
        <v>25</v>
      </c>
      <c r="E307" s="231"/>
      <c r="F307" s="157">
        <f t="shared" si="8"/>
        <v>0</v>
      </c>
      <c r="G307" s="231"/>
    </row>
    <row r="308" spans="1:7" s="153" customFormat="1" ht="12.75">
      <c r="A308" s="156"/>
      <c r="B308" s="189" t="s">
        <v>299</v>
      </c>
      <c r="C308" s="230"/>
      <c r="D308" s="156" t="s">
        <v>24</v>
      </c>
      <c r="E308" s="231"/>
      <c r="F308" s="157">
        <f t="shared" si="8"/>
        <v>0</v>
      </c>
      <c r="G308" s="231"/>
    </row>
    <row r="309" spans="1:7" s="153" customFormat="1" ht="12.75">
      <c r="A309" s="156"/>
      <c r="B309" s="189" t="s">
        <v>300</v>
      </c>
      <c r="C309" s="230"/>
      <c r="D309" s="156" t="s">
        <v>24</v>
      </c>
      <c r="E309" s="231"/>
      <c r="F309" s="157">
        <f t="shared" si="8"/>
        <v>0</v>
      </c>
      <c r="G309" s="231"/>
    </row>
    <row r="310" spans="1:7" s="153" customFormat="1" ht="25.5">
      <c r="A310" s="156"/>
      <c r="B310" s="189" t="s">
        <v>301</v>
      </c>
      <c r="C310" s="230"/>
      <c r="D310" s="156" t="s">
        <v>24</v>
      </c>
      <c r="E310" s="231"/>
      <c r="F310" s="157">
        <f t="shared" si="8"/>
        <v>0</v>
      </c>
      <c r="G310" s="231"/>
    </row>
    <row r="311" spans="1:7" s="153" customFormat="1" ht="12.75">
      <c r="A311" s="156"/>
      <c r="B311" s="189" t="s">
        <v>302</v>
      </c>
      <c r="C311" s="230"/>
      <c r="D311" s="156" t="s">
        <v>24</v>
      </c>
      <c r="E311" s="231"/>
      <c r="F311" s="157">
        <f t="shared" si="8"/>
        <v>0</v>
      </c>
      <c r="G311" s="231"/>
    </row>
    <row r="312" spans="1:7" s="153" customFormat="1" ht="12.75">
      <c r="A312" s="156"/>
      <c r="B312" s="189" t="s">
        <v>303</v>
      </c>
      <c r="C312" s="230"/>
      <c r="D312" s="156" t="s">
        <v>24</v>
      </c>
      <c r="E312" s="231"/>
      <c r="F312" s="157">
        <f t="shared" si="8"/>
        <v>0</v>
      </c>
      <c r="G312" s="231"/>
    </row>
    <row r="313" spans="1:7" s="153" customFormat="1" ht="12.75">
      <c r="A313" s="156"/>
      <c r="B313" s="189" t="s">
        <v>304</v>
      </c>
      <c r="C313" s="230"/>
      <c r="D313" s="156" t="s">
        <v>42</v>
      </c>
      <c r="E313" s="231"/>
      <c r="F313" s="157">
        <f t="shared" si="8"/>
        <v>0</v>
      </c>
      <c r="G313" s="231"/>
    </row>
    <row r="314" spans="1:7" s="153" customFormat="1" ht="12.75">
      <c r="A314" s="156"/>
      <c r="B314" s="189" t="s">
        <v>305</v>
      </c>
      <c r="C314" s="230"/>
      <c r="D314" s="156" t="s">
        <v>24</v>
      </c>
      <c r="E314" s="231"/>
      <c r="F314" s="157">
        <f t="shared" si="8"/>
        <v>0</v>
      </c>
      <c r="G314" s="231"/>
    </row>
    <row r="315" spans="1:7" s="153" customFormat="1" ht="12.75">
      <c r="A315" s="156"/>
      <c r="B315" s="189"/>
      <c r="C315" s="177"/>
      <c r="D315" s="156"/>
      <c r="E315" s="157"/>
      <c r="F315" s="157"/>
      <c r="G315" s="157"/>
    </row>
    <row r="316" spans="1:7" s="153" customFormat="1" ht="12.75">
      <c r="A316" s="156"/>
      <c r="B316" s="184" t="s">
        <v>306</v>
      </c>
      <c r="C316" s="177"/>
      <c r="D316" s="156"/>
      <c r="E316" s="157"/>
      <c r="F316" s="157"/>
      <c r="G316" s="157"/>
    </row>
    <row r="317" spans="1:7" s="153" customFormat="1" ht="12.75">
      <c r="A317" s="156"/>
      <c r="B317" s="189" t="s">
        <v>307</v>
      </c>
      <c r="C317" s="230"/>
      <c r="D317" s="156" t="s">
        <v>24</v>
      </c>
      <c r="E317" s="231"/>
      <c r="F317" s="157">
        <f t="shared" si="8"/>
        <v>0</v>
      </c>
      <c r="G317" s="231"/>
    </row>
    <row r="318" spans="1:7" s="153" customFormat="1" ht="12.75">
      <c r="A318" s="156"/>
      <c r="B318" s="189" t="s">
        <v>308</v>
      </c>
      <c r="C318" s="230"/>
      <c r="D318" s="156" t="s">
        <v>24</v>
      </c>
      <c r="E318" s="231"/>
      <c r="F318" s="157">
        <f t="shared" si="8"/>
        <v>0</v>
      </c>
      <c r="G318" s="231"/>
    </row>
    <row r="319" spans="1:7" s="153" customFormat="1" ht="25.5">
      <c r="A319" s="156"/>
      <c r="B319" s="189" t="s">
        <v>309</v>
      </c>
      <c r="C319" s="230"/>
      <c r="D319" s="156" t="s">
        <v>24</v>
      </c>
      <c r="E319" s="231"/>
      <c r="F319" s="157">
        <f t="shared" si="8"/>
        <v>0</v>
      </c>
      <c r="G319" s="231"/>
    </row>
    <row r="320" spans="1:7" s="153" customFormat="1" ht="25.5">
      <c r="A320" s="156"/>
      <c r="B320" s="189" t="s">
        <v>310</v>
      </c>
      <c r="C320" s="230"/>
      <c r="D320" s="156" t="s">
        <v>24</v>
      </c>
      <c r="E320" s="231"/>
      <c r="F320" s="157">
        <f t="shared" si="8"/>
        <v>0</v>
      </c>
      <c r="G320" s="231"/>
    </row>
    <row r="321" spans="1:7" s="153" customFormat="1" ht="25.5">
      <c r="A321" s="156"/>
      <c r="B321" s="189" t="s">
        <v>311</v>
      </c>
      <c r="C321" s="230"/>
      <c r="D321" s="156" t="s">
        <v>24</v>
      </c>
      <c r="E321" s="231"/>
      <c r="F321" s="157">
        <f t="shared" si="8"/>
        <v>0</v>
      </c>
      <c r="G321" s="231"/>
    </row>
    <row r="322" spans="1:7" s="153" customFormat="1" ht="25.5">
      <c r="A322" s="156"/>
      <c r="B322" s="189" t="s">
        <v>312</v>
      </c>
      <c r="C322" s="230"/>
      <c r="D322" s="156" t="s">
        <v>24</v>
      </c>
      <c r="E322" s="231"/>
      <c r="F322" s="157">
        <f t="shared" si="8"/>
        <v>0</v>
      </c>
      <c r="G322" s="231"/>
    </row>
    <row r="323" spans="1:7" s="153" customFormat="1" ht="25.5">
      <c r="A323" s="156"/>
      <c r="B323" s="189" t="s">
        <v>313</v>
      </c>
      <c r="C323" s="230"/>
      <c r="D323" s="156" t="s">
        <v>24</v>
      </c>
      <c r="E323" s="231"/>
      <c r="F323" s="157">
        <f>+E323*C323</f>
        <v>0</v>
      </c>
      <c r="G323" s="231"/>
    </row>
    <row r="324" spans="1:7" s="153" customFormat="1" ht="25.5">
      <c r="A324" s="156"/>
      <c r="B324" s="189" t="s">
        <v>314</v>
      </c>
      <c r="C324" s="230"/>
      <c r="D324" s="156" t="s">
        <v>24</v>
      </c>
      <c r="E324" s="231"/>
      <c r="F324" s="157">
        <f t="shared" si="8"/>
        <v>0</v>
      </c>
      <c r="G324" s="231"/>
    </row>
    <row r="325" spans="1:7" s="153" customFormat="1" ht="25.5">
      <c r="A325" s="156"/>
      <c r="B325" s="189" t="s">
        <v>315</v>
      </c>
      <c r="C325" s="230"/>
      <c r="D325" s="156" t="s">
        <v>24</v>
      </c>
      <c r="E325" s="231"/>
      <c r="F325" s="157">
        <f t="shared" si="8"/>
        <v>0</v>
      </c>
      <c r="G325" s="231"/>
    </row>
    <row r="326" spans="1:7" s="153" customFormat="1" ht="12.75">
      <c r="A326" s="156"/>
      <c r="B326" s="189" t="s">
        <v>316</v>
      </c>
      <c r="C326" s="230"/>
      <c r="D326" s="156" t="s">
        <v>24</v>
      </c>
      <c r="E326" s="231"/>
      <c r="F326" s="157">
        <f t="shared" si="8"/>
        <v>0</v>
      </c>
      <c r="G326" s="231"/>
    </row>
    <row r="327" spans="1:7" s="153" customFormat="1" ht="25.5">
      <c r="A327" s="156"/>
      <c r="B327" s="189" t="s">
        <v>317</v>
      </c>
      <c r="C327" s="230"/>
      <c r="D327" s="156" t="s">
        <v>24</v>
      </c>
      <c r="E327" s="231"/>
      <c r="F327" s="157">
        <f t="shared" si="8"/>
        <v>0</v>
      </c>
      <c r="G327" s="231"/>
    </row>
    <row r="328" spans="1:7" s="153" customFormat="1" ht="25.5">
      <c r="A328" s="156"/>
      <c r="B328" s="189" t="s">
        <v>318</v>
      </c>
      <c r="C328" s="230"/>
      <c r="D328" s="156" t="s">
        <v>24</v>
      </c>
      <c r="E328" s="231"/>
      <c r="F328" s="157">
        <f t="shared" si="8"/>
        <v>0</v>
      </c>
      <c r="G328" s="231"/>
    </row>
    <row r="329" spans="1:7" s="153" customFormat="1" ht="25.5">
      <c r="A329" s="156"/>
      <c r="B329" s="189" t="s">
        <v>319</v>
      </c>
      <c r="C329" s="230"/>
      <c r="D329" s="156" t="s">
        <v>24</v>
      </c>
      <c r="E329" s="231"/>
      <c r="F329" s="157">
        <f t="shared" si="8"/>
        <v>0</v>
      </c>
      <c r="G329" s="231"/>
    </row>
    <row r="330" spans="1:7" s="153" customFormat="1" ht="12.75">
      <c r="A330" s="156"/>
      <c r="B330" s="189" t="s">
        <v>320</v>
      </c>
      <c r="C330" s="230"/>
      <c r="D330" s="156" t="s">
        <v>24</v>
      </c>
      <c r="E330" s="231"/>
      <c r="F330" s="157">
        <f t="shared" si="8"/>
        <v>0</v>
      </c>
      <c r="G330" s="231"/>
    </row>
    <row r="331" spans="1:7" s="153" customFormat="1" ht="12.75">
      <c r="A331" s="156"/>
      <c r="B331" s="189" t="s">
        <v>321</v>
      </c>
      <c r="C331" s="230"/>
      <c r="D331" s="156" t="s">
        <v>24</v>
      </c>
      <c r="E331" s="231"/>
      <c r="F331" s="157">
        <f t="shared" si="8"/>
        <v>0</v>
      </c>
      <c r="G331" s="231"/>
    </row>
    <row r="332" spans="1:7" s="153" customFormat="1" ht="25.5">
      <c r="A332" s="156"/>
      <c r="B332" s="189" t="s">
        <v>322</v>
      </c>
      <c r="C332" s="230"/>
      <c r="D332" s="156" t="s">
        <v>24</v>
      </c>
      <c r="E332" s="231"/>
      <c r="F332" s="157">
        <f t="shared" si="8"/>
        <v>0</v>
      </c>
      <c r="G332" s="231"/>
    </row>
    <row r="333" spans="1:7" s="153" customFormat="1" ht="12.75">
      <c r="A333" s="156"/>
      <c r="B333" s="189" t="s">
        <v>323</v>
      </c>
      <c r="C333" s="230"/>
      <c r="D333" s="156" t="s">
        <v>24</v>
      </c>
      <c r="E333" s="231"/>
      <c r="F333" s="157">
        <f t="shared" si="8"/>
        <v>0</v>
      </c>
      <c r="G333" s="231"/>
    </row>
    <row r="334" spans="1:7" s="153" customFormat="1" ht="12.75">
      <c r="A334" s="156"/>
      <c r="B334" s="189" t="s">
        <v>324</v>
      </c>
      <c r="C334" s="230"/>
      <c r="D334" s="156" t="s">
        <v>24</v>
      </c>
      <c r="E334" s="231"/>
      <c r="F334" s="157">
        <f t="shared" si="8"/>
        <v>0</v>
      </c>
      <c r="G334" s="231"/>
    </row>
    <row r="335" spans="1:7" s="153" customFormat="1" ht="12.75">
      <c r="A335" s="156"/>
      <c r="B335" s="189" t="s">
        <v>325</v>
      </c>
      <c r="C335" s="230"/>
      <c r="D335" s="156" t="s">
        <v>24</v>
      </c>
      <c r="E335" s="231"/>
      <c r="F335" s="157">
        <f t="shared" si="8"/>
        <v>0</v>
      </c>
      <c r="G335" s="231"/>
    </row>
    <row r="336" spans="1:7" s="153" customFormat="1" ht="12.75">
      <c r="A336" s="156"/>
      <c r="B336" s="189" t="s">
        <v>326</v>
      </c>
      <c r="C336" s="230"/>
      <c r="D336" s="156" t="s">
        <v>24</v>
      </c>
      <c r="E336" s="231"/>
      <c r="F336" s="157">
        <f t="shared" si="8"/>
        <v>0</v>
      </c>
      <c r="G336" s="231"/>
    </row>
    <row r="337" spans="1:7" s="153" customFormat="1" ht="25.5">
      <c r="A337" s="156"/>
      <c r="B337" s="189" t="s">
        <v>327</v>
      </c>
      <c r="C337" s="230"/>
      <c r="D337" s="156" t="s">
        <v>24</v>
      </c>
      <c r="E337" s="231"/>
      <c r="F337" s="157">
        <f t="shared" si="8"/>
        <v>0</v>
      </c>
      <c r="G337" s="231"/>
    </row>
    <row r="338" spans="1:7" s="153" customFormat="1" ht="25.5">
      <c r="A338" s="156"/>
      <c r="B338" s="189" t="s">
        <v>328</v>
      </c>
      <c r="C338" s="230"/>
      <c r="D338" s="156" t="s">
        <v>24</v>
      </c>
      <c r="E338" s="231"/>
      <c r="F338" s="157">
        <f t="shared" si="8"/>
        <v>0</v>
      </c>
      <c r="G338" s="231"/>
    </row>
    <row r="339" spans="1:7" s="153" customFormat="1" ht="12.75">
      <c r="A339" s="156"/>
      <c r="B339" s="186"/>
      <c r="C339" s="177"/>
      <c r="D339" s="156"/>
      <c r="E339" s="157"/>
      <c r="F339" s="157"/>
      <c r="G339" s="157"/>
    </row>
    <row r="340" spans="1:7" s="153" customFormat="1" ht="12.75">
      <c r="A340" s="156"/>
      <c r="B340" s="184" t="s">
        <v>329</v>
      </c>
      <c r="C340" s="177"/>
      <c r="D340" s="156"/>
      <c r="E340" s="157"/>
      <c r="F340" s="157"/>
      <c r="G340" s="157"/>
    </row>
    <row r="341" spans="1:7" s="153" customFormat="1" ht="12.75">
      <c r="A341" s="156"/>
      <c r="B341" s="189" t="s">
        <v>330</v>
      </c>
      <c r="C341" s="177"/>
      <c r="D341" s="156"/>
      <c r="E341" s="157"/>
      <c r="F341" s="157"/>
      <c r="G341" s="157"/>
    </row>
    <row r="342" spans="1:7" s="153" customFormat="1" ht="12.75">
      <c r="A342" s="156"/>
      <c r="B342" s="186" t="s">
        <v>331</v>
      </c>
      <c r="C342" s="230"/>
      <c r="D342" s="156" t="s">
        <v>24</v>
      </c>
      <c r="E342" s="231"/>
      <c r="F342" s="157">
        <f t="shared" si="8"/>
        <v>0</v>
      </c>
      <c r="G342" s="231"/>
    </row>
    <row r="343" spans="1:7" s="153" customFormat="1" ht="25.5">
      <c r="A343" s="156"/>
      <c r="B343" s="186" t="s">
        <v>332</v>
      </c>
      <c r="C343" s="230"/>
      <c r="D343" s="156" t="s">
        <v>24</v>
      </c>
      <c r="E343" s="231"/>
      <c r="F343" s="157">
        <f t="shared" si="8"/>
        <v>0</v>
      </c>
      <c r="G343" s="231"/>
    </row>
    <row r="344" spans="1:7" s="153" customFormat="1" ht="12.75">
      <c r="A344" s="156"/>
      <c r="B344" s="186" t="s">
        <v>333</v>
      </c>
      <c r="C344" s="230"/>
      <c r="D344" s="156" t="s">
        <v>24</v>
      </c>
      <c r="E344" s="231"/>
      <c r="F344" s="157">
        <f t="shared" si="8"/>
        <v>0</v>
      </c>
      <c r="G344" s="231"/>
    </row>
    <row r="345" spans="1:7" s="153" customFormat="1" ht="12.75">
      <c r="A345" s="156"/>
      <c r="B345" s="198"/>
      <c r="C345" s="177"/>
      <c r="D345" s="156"/>
      <c r="E345" s="157"/>
      <c r="F345" s="157"/>
      <c r="G345" s="157"/>
    </row>
    <row r="346" spans="1:7" s="153" customFormat="1" ht="12.75">
      <c r="A346" s="156"/>
      <c r="B346" s="184" t="s">
        <v>334</v>
      </c>
      <c r="C346" s="177"/>
      <c r="D346" s="156"/>
      <c r="E346" s="157"/>
      <c r="F346" s="157"/>
      <c r="G346" s="157"/>
    </row>
    <row r="347" spans="1:7" s="153" customFormat="1" ht="12.75">
      <c r="A347" s="156"/>
      <c r="B347" s="189" t="s">
        <v>335</v>
      </c>
      <c r="C347" s="230"/>
      <c r="D347" s="156" t="s">
        <v>336</v>
      </c>
      <c r="E347" s="231"/>
      <c r="F347" s="157">
        <f>+E347*C347</f>
        <v>0</v>
      </c>
      <c r="G347" s="231"/>
    </row>
    <row r="348" spans="1:7" s="153" customFormat="1" ht="12.75">
      <c r="A348" s="156"/>
      <c r="B348" s="189" t="s">
        <v>337</v>
      </c>
      <c r="C348" s="230"/>
      <c r="D348" s="156" t="s">
        <v>336</v>
      </c>
      <c r="E348" s="231"/>
      <c r="F348" s="157">
        <f>+E348*C348</f>
        <v>0</v>
      </c>
      <c r="G348" s="231"/>
    </row>
    <row r="349" spans="1:7" s="153" customFormat="1" ht="12.75">
      <c r="A349" s="156"/>
      <c r="B349" s="189" t="s">
        <v>338</v>
      </c>
      <c r="C349" s="230"/>
      <c r="D349" s="156" t="s">
        <v>25</v>
      </c>
      <c r="E349" s="231"/>
      <c r="F349" s="157">
        <f>+E349*C349</f>
        <v>0</v>
      </c>
      <c r="G349" s="231"/>
    </row>
    <row r="350" spans="1:7" s="153" customFormat="1" ht="12.75">
      <c r="A350" s="156"/>
      <c r="B350" s="189" t="s">
        <v>339</v>
      </c>
      <c r="C350" s="230"/>
      <c r="D350" s="156" t="s">
        <v>25</v>
      </c>
      <c r="E350" s="231"/>
      <c r="F350" s="157">
        <f>+E350*C350</f>
        <v>0</v>
      </c>
      <c r="G350" s="231"/>
    </row>
    <row r="351" spans="1:7" s="153" customFormat="1" ht="12.75">
      <c r="A351" s="156"/>
      <c r="B351" s="189" t="s">
        <v>340</v>
      </c>
      <c r="C351" s="177" t="s">
        <v>341</v>
      </c>
      <c r="D351" s="156"/>
      <c r="E351" s="157"/>
      <c r="F351" s="157"/>
      <c r="G351" s="157"/>
    </row>
    <row r="352" spans="1:7" s="153" customFormat="1" ht="12.75">
      <c r="A352" s="156"/>
      <c r="B352" s="183"/>
      <c r="C352" s="177"/>
      <c r="D352" s="156"/>
      <c r="E352" s="157"/>
      <c r="F352" s="157"/>
      <c r="G352" s="157"/>
    </row>
    <row r="353" spans="1:7" s="153" customFormat="1" ht="12.75">
      <c r="A353" s="190"/>
      <c r="B353" s="191" t="s">
        <v>38</v>
      </c>
      <c r="C353" s="197"/>
      <c r="D353" s="178"/>
      <c r="E353" s="181"/>
      <c r="F353" s="181">
        <f>+G353/I4</f>
        <v>0</v>
      </c>
      <c r="G353" s="181">
        <f>SUM(F271:F351)</f>
        <v>0</v>
      </c>
    </row>
    <row r="354" spans="1:7" s="153" customFormat="1" ht="12.75">
      <c r="A354" s="156"/>
      <c r="B354" s="183"/>
      <c r="C354" s="177"/>
      <c r="D354" s="156"/>
      <c r="E354" s="157"/>
      <c r="F354" s="157"/>
      <c r="G354" s="157"/>
    </row>
    <row r="355" spans="1:9" s="153" customFormat="1" ht="12.75">
      <c r="A355" s="151">
        <v>10</v>
      </c>
      <c r="B355" s="194" t="s">
        <v>39</v>
      </c>
      <c r="C355" s="177"/>
      <c r="D355" s="156"/>
      <c r="E355" s="157"/>
      <c r="F355" s="157"/>
      <c r="G355" s="157"/>
      <c r="I355" s="175">
        <f>+G385</f>
        <v>0</v>
      </c>
    </row>
    <row r="356" spans="1:9" s="153" customFormat="1" ht="12.75">
      <c r="A356" s="151"/>
      <c r="B356" s="194"/>
      <c r="C356" s="177"/>
      <c r="D356" s="156"/>
      <c r="E356" s="157"/>
      <c r="F356" s="157"/>
      <c r="G356" s="157"/>
      <c r="I356" s="175"/>
    </row>
    <row r="357" spans="1:9" s="153" customFormat="1" ht="12.75">
      <c r="A357" s="151"/>
      <c r="B357" s="184" t="s">
        <v>342</v>
      </c>
      <c r="C357" s="177"/>
      <c r="D357" s="156"/>
      <c r="E357" s="157"/>
      <c r="F357" s="157"/>
      <c r="G357" s="157"/>
      <c r="I357" s="175"/>
    </row>
    <row r="358" spans="1:9" s="153" customFormat="1" ht="12.75">
      <c r="A358" s="151"/>
      <c r="B358" s="189" t="s">
        <v>343</v>
      </c>
      <c r="C358" s="230"/>
      <c r="D358" s="156" t="s">
        <v>24</v>
      </c>
      <c r="E358" s="231"/>
      <c r="F358" s="157">
        <f aca="true" t="shared" si="9" ref="F358:F370">+E358*C358</f>
        <v>0</v>
      </c>
      <c r="G358" s="231"/>
      <c r="I358" s="175"/>
    </row>
    <row r="359" spans="1:9" s="153" customFormat="1" ht="12.75">
      <c r="A359" s="151"/>
      <c r="B359" s="189" t="s">
        <v>344</v>
      </c>
      <c r="C359" s="230"/>
      <c r="D359" s="156" t="s">
        <v>42</v>
      </c>
      <c r="E359" s="231"/>
      <c r="F359" s="157">
        <f t="shared" si="9"/>
        <v>0</v>
      </c>
      <c r="G359" s="231"/>
      <c r="I359" s="175"/>
    </row>
    <row r="360" spans="1:9" s="153" customFormat="1" ht="12.75">
      <c r="A360" s="151"/>
      <c r="B360" s="198"/>
      <c r="C360" s="177"/>
      <c r="D360" s="156"/>
      <c r="E360" s="157"/>
      <c r="F360" s="157"/>
      <c r="G360" s="157"/>
      <c r="I360" s="175"/>
    </row>
    <row r="361" spans="1:9" s="153" customFormat="1" ht="12.75">
      <c r="A361" s="151"/>
      <c r="B361" s="184" t="s">
        <v>345</v>
      </c>
      <c r="C361" s="177"/>
      <c r="D361" s="156"/>
      <c r="E361" s="157"/>
      <c r="F361" s="157"/>
      <c r="G361" s="157"/>
      <c r="I361" s="175"/>
    </row>
    <row r="362" spans="1:9" s="153" customFormat="1" ht="12.75">
      <c r="A362" s="151"/>
      <c r="B362" s="189" t="s">
        <v>346</v>
      </c>
      <c r="C362" s="230"/>
      <c r="D362" s="156" t="s">
        <v>25</v>
      </c>
      <c r="E362" s="231"/>
      <c r="F362" s="157">
        <f t="shared" si="9"/>
        <v>0</v>
      </c>
      <c r="G362" s="231"/>
      <c r="I362" s="175"/>
    </row>
    <row r="363" spans="1:9" s="153" customFormat="1" ht="12.75">
      <c r="A363" s="151"/>
      <c r="B363" s="189" t="s">
        <v>347</v>
      </c>
      <c r="C363" s="230"/>
      <c r="D363" s="156" t="s">
        <v>25</v>
      </c>
      <c r="E363" s="231"/>
      <c r="F363" s="157">
        <f t="shared" si="9"/>
        <v>0</v>
      </c>
      <c r="G363" s="231"/>
      <c r="I363" s="175"/>
    </row>
    <row r="364" spans="1:9" s="153" customFormat="1" ht="12.75">
      <c r="A364" s="151"/>
      <c r="B364" s="189" t="s">
        <v>348</v>
      </c>
      <c r="C364" s="230"/>
      <c r="D364" s="156" t="s">
        <v>25</v>
      </c>
      <c r="E364" s="231"/>
      <c r="F364" s="157">
        <f t="shared" si="9"/>
        <v>0</v>
      </c>
      <c r="G364" s="231"/>
      <c r="I364" s="175"/>
    </row>
    <row r="365" spans="1:9" s="153" customFormat="1" ht="12.75">
      <c r="A365" s="151"/>
      <c r="B365" s="189" t="s">
        <v>349</v>
      </c>
      <c r="C365" s="230"/>
      <c r="D365" s="156" t="s">
        <v>25</v>
      </c>
      <c r="E365" s="231"/>
      <c r="F365" s="157">
        <f t="shared" si="9"/>
        <v>0</v>
      </c>
      <c r="G365" s="231"/>
      <c r="I365" s="175"/>
    </row>
    <row r="366" spans="1:9" s="153" customFormat="1" ht="12.75">
      <c r="A366" s="151"/>
      <c r="B366" s="198"/>
      <c r="C366" s="177"/>
      <c r="D366" s="156"/>
      <c r="E366" s="157"/>
      <c r="F366" s="157"/>
      <c r="G366" s="157"/>
      <c r="I366" s="175"/>
    </row>
    <row r="367" spans="1:9" s="153" customFormat="1" ht="12.75">
      <c r="A367" s="151"/>
      <c r="B367" s="184" t="s">
        <v>350</v>
      </c>
      <c r="C367" s="177"/>
      <c r="D367" s="156"/>
      <c r="E367" s="157"/>
      <c r="F367" s="157"/>
      <c r="G367" s="157"/>
      <c r="I367" s="175"/>
    </row>
    <row r="368" spans="1:9" s="153" customFormat="1" ht="12.75">
      <c r="A368" s="151"/>
      <c r="B368" s="189" t="s">
        <v>351</v>
      </c>
      <c r="C368" s="230"/>
      <c r="D368" s="156" t="s">
        <v>25</v>
      </c>
      <c r="E368" s="231"/>
      <c r="F368" s="157">
        <f t="shared" si="9"/>
        <v>0</v>
      </c>
      <c r="G368" s="231"/>
      <c r="I368" s="175"/>
    </row>
    <row r="369" spans="1:9" s="153" customFormat="1" ht="12.75">
      <c r="A369" s="151"/>
      <c r="B369" s="189" t="s">
        <v>352</v>
      </c>
      <c r="C369" s="230"/>
      <c r="D369" s="156" t="s">
        <v>42</v>
      </c>
      <c r="E369" s="231"/>
      <c r="F369" s="157">
        <f t="shared" si="9"/>
        <v>0</v>
      </c>
      <c r="G369" s="231"/>
      <c r="I369" s="175"/>
    </row>
    <row r="370" spans="1:9" s="153" customFormat="1" ht="12.75">
      <c r="A370" s="151"/>
      <c r="B370" s="189" t="s">
        <v>353</v>
      </c>
      <c r="C370" s="230"/>
      <c r="D370" s="156" t="s">
        <v>25</v>
      </c>
      <c r="E370" s="231"/>
      <c r="F370" s="157">
        <f t="shared" si="9"/>
        <v>0</v>
      </c>
      <c r="G370" s="231"/>
      <c r="I370" s="175"/>
    </row>
    <row r="371" spans="1:9" s="153" customFormat="1" ht="12.75">
      <c r="A371" s="151"/>
      <c r="B371" s="198"/>
      <c r="C371" s="177"/>
      <c r="D371" s="156"/>
      <c r="E371" s="157"/>
      <c r="F371" s="157"/>
      <c r="G371" s="157"/>
      <c r="I371" s="175"/>
    </row>
    <row r="372" spans="1:9" s="153" customFormat="1" ht="12.75">
      <c r="A372" s="151"/>
      <c r="B372" s="184" t="s">
        <v>354</v>
      </c>
      <c r="C372" s="177"/>
      <c r="D372" s="156"/>
      <c r="E372" s="157"/>
      <c r="F372" s="157"/>
      <c r="G372" s="157"/>
      <c r="I372" s="175"/>
    </row>
    <row r="373" spans="1:9" s="153" customFormat="1" ht="12.75">
      <c r="A373" s="151"/>
      <c r="B373" s="189" t="s">
        <v>355</v>
      </c>
      <c r="C373" s="230"/>
      <c r="D373" s="156" t="s">
        <v>24</v>
      </c>
      <c r="E373" s="231"/>
      <c r="F373" s="157">
        <f aca="true" t="shared" si="10" ref="F373:F383">+E373*C373</f>
        <v>0</v>
      </c>
      <c r="G373" s="231"/>
      <c r="I373" s="175"/>
    </row>
    <row r="374" spans="1:9" s="153" customFormat="1" ht="12.75">
      <c r="A374" s="151"/>
      <c r="B374" s="189" t="s">
        <v>356</v>
      </c>
      <c r="C374" s="230"/>
      <c r="D374" s="156" t="s">
        <v>25</v>
      </c>
      <c r="E374" s="231"/>
      <c r="F374" s="157">
        <f t="shared" si="10"/>
        <v>0</v>
      </c>
      <c r="G374" s="231"/>
      <c r="I374" s="175"/>
    </row>
    <row r="375" spans="1:9" s="153" customFormat="1" ht="12.75">
      <c r="A375" s="151"/>
      <c r="B375" s="189" t="s">
        <v>357</v>
      </c>
      <c r="C375" s="230"/>
      <c r="D375" s="156" t="s">
        <v>25</v>
      </c>
      <c r="E375" s="231"/>
      <c r="F375" s="157">
        <f t="shared" si="10"/>
        <v>0</v>
      </c>
      <c r="G375" s="231"/>
      <c r="I375" s="175"/>
    </row>
    <row r="376" spans="1:9" s="153" customFormat="1" ht="12.75">
      <c r="A376" s="151"/>
      <c r="B376" s="189" t="s">
        <v>358</v>
      </c>
      <c r="C376" s="230"/>
      <c r="D376" s="156" t="s">
        <v>25</v>
      </c>
      <c r="E376" s="231"/>
      <c r="F376" s="157">
        <f t="shared" si="10"/>
        <v>0</v>
      </c>
      <c r="G376" s="231"/>
      <c r="I376" s="175"/>
    </row>
    <row r="377" spans="1:9" s="153" customFormat="1" ht="12.75">
      <c r="A377" s="151"/>
      <c r="B377" s="189" t="s">
        <v>359</v>
      </c>
      <c r="C377" s="230"/>
      <c r="D377" s="156" t="s">
        <v>25</v>
      </c>
      <c r="E377" s="231"/>
      <c r="F377" s="157">
        <f t="shared" si="10"/>
        <v>0</v>
      </c>
      <c r="G377" s="231"/>
      <c r="I377" s="175"/>
    </row>
    <row r="378" spans="1:9" s="153" customFormat="1" ht="12.75">
      <c r="A378" s="151"/>
      <c r="B378" s="189" t="s">
        <v>360</v>
      </c>
      <c r="C378" s="230"/>
      <c r="D378" s="156" t="s">
        <v>25</v>
      </c>
      <c r="E378" s="231"/>
      <c r="F378" s="157">
        <f t="shared" si="10"/>
        <v>0</v>
      </c>
      <c r="G378" s="231"/>
      <c r="I378" s="175"/>
    </row>
    <row r="379" spans="1:9" s="153" customFormat="1" ht="12.75">
      <c r="A379" s="151"/>
      <c r="B379" s="189" t="s">
        <v>361</v>
      </c>
      <c r="C379" s="230"/>
      <c r="D379" s="156" t="s">
        <v>43</v>
      </c>
      <c r="E379" s="231"/>
      <c r="F379" s="157">
        <f t="shared" si="10"/>
        <v>0</v>
      </c>
      <c r="G379" s="231"/>
      <c r="I379" s="175"/>
    </row>
    <row r="380" spans="1:9" s="153" customFormat="1" ht="12.75">
      <c r="A380" s="151"/>
      <c r="B380" s="198"/>
      <c r="C380" s="177"/>
      <c r="D380" s="156"/>
      <c r="E380" s="157"/>
      <c r="F380" s="157"/>
      <c r="G380" s="157"/>
      <c r="I380" s="175"/>
    </row>
    <row r="381" spans="1:9" s="153" customFormat="1" ht="25.5">
      <c r="A381" s="151"/>
      <c r="B381" s="184" t="s">
        <v>362</v>
      </c>
      <c r="C381" s="177"/>
      <c r="D381" s="156"/>
      <c r="E381" s="157"/>
      <c r="F381" s="157"/>
      <c r="G381" s="157"/>
      <c r="I381" s="175"/>
    </row>
    <row r="382" spans="1:9" s="153" customFormat="1" ht="12.75">
      <c r="A382" s="151"/>
      <c r="B382" s="189" t="s">
        <v>363</v>
      </c>
      <c r="C382" s="230"/>
      <c r="D382" s="156" t="s">
        <v>24</v>
      </c>
      <c r="E382" s="231"/>
      <c r="F382" s="157">
        <f t="shared" si="10"/>
        <v>0</v>
      </c>
      <c r="G382" s="231"/>
      <c r="I382" s="175"/>
    </row>
    <row r="383" spans="1:9" s="153" customFormat="1" ht="12.75">
      <c r="A383" s="151"/>
      <c r="B383" s="189" t="s">
        <v>364</v>
      </c>
      <c r="C383" s="230"/>
      <c r="D383" s="156" t="s">
        <v>24</v>
      </c>
      <c r="E383" s="231"/>
      <c r="F383" s="157">
        <f t="shared" si="10"/>
        <v>0</v>
      </c>
      <c r="G383" s="231"/>
      <c r="I383" s="175"/>
    </row>
    <row r="384" spans="1:9" s="153" customFormat="1" ht="12.75">
      <c r="A384" s="151"/>
      <c r="B384" s="194"/>
      <c r="C384" s="177"/>
      <c r="D384" s="156"/>
      <c r="E384" s="157"/>
      <c r="F384" s="157"/>
      <c r="G384" s="157"/>
      <c r="I384" s="175"/>
    </row>
    <row r="385" spans="1:7" s="153" customFormat="1" ht="12.75">
      <c r="A385" s="190"/>
      <c r="B385" s="191" t="s">
        <v>40</v>
      </c>
      <c r="C385" s="197"/>
      <c r="D385" s="178"/>
      <c r="E385" s="181"/>
      <c r="F385" s="181">
        <f>+G385/I4</f>
        <v>0</v>
      </c>
      <c r="G385" s="181">
        <f>SUM(F358:F384)</f>
        <v>0</v>
      </c>
    </row>
    <row r="386" spans="1:7" s="153" customFormat="1" ht="12.75">
      <c r="A386" s="156"/>
      <c r="B386" s="183"/>
      <c r="C386" s="177"/>
      <c r="D386" s="156"/>
      <c r="E386" s="157"/>
      <c r="F386" s="157"/>
      <c r="G386" s="157"/>
    </row>
    <row r="387" spans="1:9" s="153" customFormat="1" ht="12.75">
      <c r="A387" s="151">
        <v>11</v>
      </c>
      <c r="B387" s="194" t="s">
        <v>41</v>
      </c>
      <c r="C387" s="177"/>
      <c r="D387" s="156"/>
      <c r="E387" s="157"/>
      <c r="F387" s="157"/>
      <c r="G387" s="157"/>
      <c r="I387" s="175">
        <f>+G472</f>
        <v>0</v>
      </c>
    </row>
    <row r="388" spans="1:9" s="153" customFormat="1" ht="12.75">
      <c r="A388" s="151"/>
      <c r="B388" s="194"/>
      <c r="C388" s="177"/>
      <c r="D388" s="156"/>
      <c r="E388" s="157"/>
      <c r="F388" s="157"/>
      <c r="G388" s="157"/>
      <c r="I388" s="175"/>
    </row>
    <row r="389" spans="1:9" s="153" customFormat="1" ht="12.75">
      <c r="A389" s="151"/>
      <c r="B389" s="184" t="s">
        <v>365</v>
      </c>
      <c r="C389" s="177"/>
      <c r="D389" s="156"/>
      <c r="E389" s="157"/>
      <c r="F389" s="157"/>
      <c r="G389" s="157"/>
      <c r="I389" s="175"/>
    </row>
    <row r="390" spans="1:9" s="153" customFormat="1" ht="12.75">
      <c r="A390" s="151"/>
      <c r="B390" s="189" t="s">
        <v>366</v>
      </c>
      <c r="C390" s="230"/>
      <c r="D390" s="156" t="s">
        <v>25</v>
      </c>
      <c r="E390" s="231"/>
      <c r="F390" s="157">
        <f aca="true" t="shared" si="11" ref="F390:F413">+E390*C390</f>
        <v>0</v>
      </c>
      <c r="G390" s="231"/>
      <c r="I390" s="175"/>
    </row>
    <row r="391" spans="1:9" s="153" customFormat="1" ht="12.75">
      <c r="A391" s="151"/>
      <c r="B391" s="189" t="s">
        <v>367</v>
      </c>
      <c r="C391" s="230"/>
      <c r="D391" s="156" t="s">
        <v>25</v>
      </c>
      <c r="E391" s="231"/>
      <c r="F391" s="157">
        <f t="shared" si="11"/>
        <v>0</v>
      </c>
      <c r="G391" s="231"/>
      <c r="I391" s="175"/>
    </row>
    <row r="392" spans="1:9" s="153" customFormat="1" ht="12.75">
      <c r="A392" s="151"/>
      <c r="B392" s="198"/>
      <c r="C392" s="177"/>
      <c r="D392" s="156"/>
      <c r="E392" s="157"/>
      <c r="F392" s="157"/>
      <c r="G392" s="157"/>
      <c r="I392" s="175"/>
    </row>
    <row r="393" spans="1:9" s="153" customFormat="1" ht="12.75">
      <c r="A393" s="151"/>
      <c r="B393" s="184" t="s">
        <v>368</v>
      </c>
      <c r="C393" s="177"/>
      <c r="D393" s="156"/>
      <c r="E393" s="157"/>
      <c r="F393" s="157"/>
      <c r="G393" s="157"/>
      <c r="I393" s="175"/>
    </row>
    <row r="394" spans="1:9" s="153" customFormat="1" ht="12.75">
      <c r="A394" s="151"/>
      <c r="B394" s="189" t="s">
        <v>369</v>
      </c>
      <c r="C394" s="230"/>
      <c r="D394" s="156" t="s">
        <v>370</v>
      </c>
      <c r="E394" s="231"/>
      <c r="F394" s="157">
        <f t="shared" si="11"/>
        <v>0</v>
      </c>
      <c r="G394" s="231"/>
      <c r="I394" s="175"/>
    </row>
    <row r="395" spans="1:9" s="153" customFormat="1" ht="12.75">
      <c r="A395" s="151"/>
      <c r="B395" s="189" t="s">
        <v>371</v>
      </c>
      <c r="C395" s="230"/>
      <c r="D395" s="156" t="s">
        <v>370</v>
      </c>
      <c r="E395" s="231"/>
      <c r="F395" s="157">
        <f t="shared" si="11"/>
        <v>0</v>
      </c>
      <c r="G395" s="231"/>
      <c r="I395" s="175"/>
    </row>
    <row r="396" spans="1:9" s="153" customFormat="1" ht="12.75">
      <c r="A396" s="151"/>
      <c r="B396" s="198"/>
      <c r="C396" s="177"/>
      <c r="D396" s="156"/>
      <c r="E396" s="157"/>
      <c r="F396" s="157"/>
      <c r="G396" s="157"/>
      <c r="I396" s="175"/>
    </row>
    <row r="397" spans="1:9" s="153" customFormat="1" ht="12.75">
      <c r="A397" s="151"/>
      <c r="B397" s="184" t="s">
        <v>372</v>
      </c>
      <c r="C397" s="230"/>
      <c r="D397" s="156" t="s">
        <v>370</v>
      </c>
      <c r="E397" s="231"/>
      <c r="F397" s="157">
        <f t="shared" si="11"/>
        <v>0</v>
      </c>
      <c r="G397" s="231"/>
      <c r="I397" s="175"/>
    </row>
    <row r="398" spans="1:9" s="153" customFormat="1" ht="12.75">
      <c r="A398" s="151"/>
      <c r="B398" s="198"/>
      <c r="C398" s="177"/>
      <c r="D398" s="156"/>
      <c r="E398" s="157"/>
      <c r="F398" s="157"/>
      <c r="G398" s="157"/>
      <c r="I398" s="175"/>
    </row>
    <row r="399" spans="1:9" s="153" customFormat="1" ht="25.5">
      <c r="A399" s="151"/>
      <c r="B399" s="184" t="s">
        <v>362</v>
      </c>
      <c r="C399" s="177"/>
      <c r="D399" s="156"/>
      <c r="E399" s="157"/>
      <c r="F399" s="157"/>
      <c r="G399" s="157"/>
      <c r="I399" s="175"/>
    </row>
    <row r="400" spans="1:9" s="153" customFormat="1" ht="12.75">
      <c r="A400" s="151"/>
      <c r="B400" s="189" t="s">
        <v>373</v>
      </c>
      <c r="C400" s="177"/>
      <c r="D400" s="156"/>
      <c r="E400" s="157"/>
      <c r="F400" s="157"/>
      <c r="G400" s="157"/>
      <c r="I400" s="175"/>
    </row>
    <row r="401" spans="1:9" s="153" customFormat="1" ht="12.75">
      <c r="A401" s="151"/>
      <c r="B401" s="196" t="s">
        <v>374</v>
      </c>
      <c r="C401" s="230"/>
      <c r="D401" s="156" t="s">
        <v>25</v>
      </c>
      <c r="E401" s="231"/>
      <c r="F401" s="157">
        <f t="shared" si="11"/>
        <v>0</v>
      </c>
      <c r="G401" s="231"/>
      <c r="I401" s="175"/>
    </row>
    <row r="402" spans="1:9" s="153" customFormat="1" ht="12.75">
      <c r="A402" s="151"/>
      <c r="B402" s="196" t="s">
        <v>375</v>
      </c>
      <c r="C402" s="230"/>
      <c r="D402" s="156" t="s">
        <v>25</v>
      </c>
      <c r="E402" s="231"/>
      <c r="F402" s="157">
        <f t="shared" si="11"/>
        <v>0</v>
      </c>
      <c r="G402" s="231"/>
      <c r="I402" s="175"/>
    </row>
    <row r="403" spans="1:9" s="153" customFormat="1" ht="12.75">
      <c r="A403" s="151"/>
      <c r="B403" s="196" t="s">
        <v>376</v>
      </c>
      <c r="C403" s="230"/>
      <c r="D403" s="156" t="s">
        <v>25</v>
      </c>
      <c r="E403" s="231"/>
      <c r="F403" s="157">
        <f t="shared" si="11"/>
        <v>0</v>
      </c>
      <c r="G403" s="231"/>
      <c r="I403" s="175"/>
    </row>
    <row r="404" spans="1:9" s="153" customFormat="1" ht="12.75">
      <c r="A404" s="151"/>
      <c r="B404" s="196" t="s">
        <v>377</v>
      </c>
      <c r="C404" s="230"/>
      <c r="D404" s="156" t="s">
        <v>25</v>
      </c>
      <c r="E404" s="231"/>
      <c r="F404" s="157">
        <f t="shared" si="11"/>
        <v>0</v>
      </c>
      <c r="G404" s="231"/>
      <c r="I404" s="175"/>
    </row>
    <row r="405" spans="1:9" s="153" customFormat="1" ht="12.75">
      <c r="A405" s="151"/>
      <c r="B405" s="189" t="s">
        <v>378</v>
      </c>
      <c r="C405" s="230"/>
      <c r="D405" s="156" t="s">
        <v>25</v>
      </c>
      <c r="E405" s="231"/>
      <c r="F405" s="157">
        <f t="shared" si="11"/>
        <v>0</v>
      </c>
      <c r="G405" s="231"/>
      <c r="I405" s="175"/>
    </row>
    <row r="406" spans="1:9" s="153" customFormat="1" ht="38.25">
      <c r="A406" s="151"/>
      <c r="B406" s="189" t="s">
        <v>379</v>
      </c>
      <c r="C406" s="230"/>
      <c r="D406" s="156" t="s">
        <v>370</v>
      </c>
      <c r="E406" s="231"/>
      <c r="F406" s="157">
        <f t="shared" si="11"/>
        <v>0</v>
      </c>
      <c r="G406" s="231"/>
      <c r="I406" s="175"/>
    </row>
    <row r="407" spans="1:9" s="153" customFormat="1" ht="12.75">
      <c r="A407" s="151"/>
      <c r="B407" s="186"/>
      <c r="C407" s="177"/>
      <c r="D407" s="156"/>
      <c r="E407" s="157"/>
      <c r="F407" s="157"/>
      <c r="G407" s="157"/>
      <c r="I407" s="175"/>
    </row>
    <row r="408" spans="1:9" s="153" customFormat="1" ht="12.75">
      <c r="A408" s="151"/>
      <c r="B408" s="184" t="s">
        <v>380</v>
      </c>
      <c r="C408" s="177"/>
      <c r="D408" s="156"/>
      <c r="E408" s="157"/>
      <c r="F408" s="157"/>
      <c r="G408" s="157"/>
      <c r="I408" s="175"/>
    </row>
    <row r="409" spans="1:9" s="153" customFormat="1" ht="12.75">
      <c r="A409" s="151"/>
      <c r="B409" s="189" t="s">
        <v>381</v>
      </c>
      <c r="C409" s="230"/>
      <c r="D409" s="156" t="s">
        <v>370</v>
      </c>
      <c r="E409" s="231"/>
      <c r="F409" s="157">
        <f t="shared" si="11"/>
        <v>0</v>
      </c>
      <c r="G409" s="231"/>
      <c r="I409" s="175"/>
    </row>
    <row r="410" spans="1:9" s="153" customFormat="1" ht="12.75">
      <c r="A410" s="151"/>
      <c r="B410" s="189" t="s">
        <v>382</v>
      </c>
      <c r="C410" s="230"/>
      <c r="D410" s="156" t="s">
        <v>370</v>
      </c>
      <c r="E410" s="231"/>
      <c r="F410" s="157">
        <f t="shared" si="11"/>
        <v>0</v>
      </c>
      <c r="G410" s="231"/>
      <c r="I410" s="175"/>
    </row>
    <row r="411" spans="1:9" s="153" customFormat="1" ht="12.75">
      <c r="A411" s="151"/>
      <c r="B411" s="189" t="s">
        <v>383</v>
      </c>
      <c r="C411" s="230"/>
      <c r="D411" s="156" t="s">
        <v>370</v>
      </c>
      <c r="E411" s="231"/>
      <c r="F411" s="157">
        <f t="shared" si="11"/>
        <v>0</v>
      </c>
      <c r="G411" s="231"/>
      <c r="I411" s="175"/>
    </row>
    <row r="412" spans="1:9" s="153" customFormat="1" ht="12.75">
      <c r="A412" s="151"/>
      <c r="B412" s="189" t="s">
        <v>384</v>
      </c>
      <c r="C412" s="230"/>
      <c r="D412" s="156" t="s">
        <v>370</v>
      </c>
      <c r="E412" s="231"/>
      <c r="F412" s="157">
        <f t="shared" si="11"/>
        <v>0</v>
      </c>
      <c r="G412" s="231"/>
      <c r="I412" s="175"/>
    </row>
    <row r="413" spans="1:9" s="153" customFormat="1" ht="12.75">
      <c r="A413" s="151"/>
      <c r="B413" s="189" t="s">
        <v>385</v>
      </c>
      <c r="C413" s="230"/>
      <c r="D413" s="156" t="s">
        <v>370</v>
      </c>
      <c r="E413" s="231"/>
      <c r="F413" s="157">
        <f t="shared" si="11"/>
        <v>0</v>
      </c>
      <c r="G413" s="231"/>
      <c r="I413" s="175"/>
    </row>
    <row r="414" spans="1:9" s="153" customFormat="1" ht="12.75">
      <c r="A414" s="151"/>
      <c r="B414" s="189" t="s">
        <v>386</v>
      </c>
      <c r="C414" s="230"/>
      <c r="D414" s="156"/>
      <c r="E414" s="231"/>
      <c r="F414" s="201" t="s">
        <v>387</v>
      </c>
      <c r="G414" s="231"/>
      <c r="I414" s="175"/>
    </row>
    <row r="415" spans="1:9" s="153" customFormat="1" ht="12.75">
      <c r="A415" s="151"/>
      <c r="B415" s="186"/>
      <c r="C415" s="177"/>
      <c r="D415" s="156"/>
      <c r="E415" s="157"/>
      <c r="F415" s="157"/>
      <c r="G415" s="157"/>
      <c r="I415" s="175"/>
    </row>
    <row r="416" spans="1:9" s="153" customFormat="1" ht="12.75">
      <c r="A416" s="151"/>
      <c r="B416" s="184" t="s">
        <v>388</v>
      </c>
      <c r="C416" s="177"/>
      <c r="D416" s="156"/>
      <c r="E416" s="157"/>
      <c r="F416" s="157"/>
      <c r="G416" s="157"/>
      <c r="I416" s="175"/>
    </row>
    <row r="417" spans="1:9" s="153" customFormat="1" ht="12.75">
      <c r="A417" s="151"/>
      <c r="B417" s="189" t="s">
        <v>381</v>
      </c>
      <c r="C417" s="230"/>
      <c r="D417" s="156" t="s">
        <v>370</v>
      </c>
      <c r="E417" s="231"/>
      <c r="F417" s="157">
        <f>+E417*C417</f>
        <v>0</v>
      </c>
      <c r="G417" s="231"/>
      <c r="I417" s="175"/>
    </row>
    <row r="418" spans="1:9" s="153" customFormat="1" ht="12.75">
      <c r="A418" s="151"/>
      <c r="B418" s="189" t="s">
        <v>389</v>
      </c>
      <c r="C418" s="230"/>
      <c r="D418" s="156" t="s">
        <v>370</v>
      </c>
      <c r="E418" s="231"/>
      <c r="F418" s="157">
        <f>+E418*C418</f>
        <v>0</v>
      </c>
      <c r="G418" s="231"/>
      <c r="I418" s="175"/>
    </row>
    <row r="419" spans="1:9" s="153" customFormat="1" ht="12.75">
      <c r="A419" s="151"/>
      <c r="B419" s="189" t="s">
        <v>385</v>
      </c>
      <c r="C419" s="230"/>
      <c r="D419" s="156" t="s">
        <v>370</v>
      </c>
      <c r="E419" s="231"/>
      <c r="F419" s="157">
        <f>+E419*C419</f>
        <v>0</v>
      </c>
      <c r="G419" s="231"/>
      <c r="I419" s="175"/>
    </row>
    <row r="420" spans="1:9" s="153" customFormat="1" ht="12.75">
      <c r="A420" s="151"/>
      <c r="B420" s="189" t="s">
        <v>386</v>
      </c>
      <c r="C420" s="177"/>
      <c r="D420" s="156"/>
      <c r="E420" s="157"/>
      <c r="F420" s="201" t="s">
        <v>387</v>
      </c>
      <c r="G420" s="157"/>
      <c r="I420" s="175"/>
    </row>
    <row r="421" spans="1:9" s="153" customFormat="1" ht="12.75">
      <c r="A421" s="151"/>
      <c r="B421" s="198"/>
      <c r="C421" s="177"/>
      <c r="D421" s="156"/>
      <c r="E421" s="157"/>
      <c r="F421" s="201"/>
      <c r="G421" s="157"/>
      <c r="I421" s="175"/>
    </row>
    <row r="422" spans="1:9" s="153" customFormat="1" ht="12.75">
      <c r="A422" s="151"/>
      <c r="B422" s="184" t="s">
        <v>390</v>
      </c>
      <c r="C422" s="177"/>
      <c r="D422" s="156"/>
      <c r="E422" s="157"/>
      <c r="F422" s="157"/>
      <c r="G422" s="157"/>
      <c r="I422" s="175"/>
    </row>
    <row r="423" spans="1:9" s="153" customFormat="1" ht="12.75">
      <c r="A423" s="151"/>
      <c r="B423" s="189" t="s">
        <v>381</v>
      </c>
      <c r="C423" s="230"/>
      <c r="D423" s="156" t="s">
        <v>370</v>
      </c>
      <c r="E423" s="231"/>
      <c r="F423" s="157">
        <f aca="true" t="shared" si="12" ref="F423:F434">+E423*C423</f>
        <v>0</v>
      </c>
      <c r="G423" s="231"/>
      <c r="I423" s="175"/>
    </row>
    <row r="424" spans="1:9" s="153" customFormat="1" ht="12.75">
      <c r="A424" s="151"/>
      <c r="B424" s="189" t="s">
        <v>391</v>
      </c>
      <c r="C424" s="230"/>
      <c r="D424" s="156" t="s">
        <v>370</v>
      </c>
      <c r="E424" s="231"/>
      <c r="F424" s="157">
        <f t="shared" si="12"/>
        <v>0</v>
      </c>
      <c r="G424" s="231"/>
      <c r="I424" s="175"/>
    </row>
    <row r="425" spans="1:9" s="153" customFormat="1" ht="12.75">
      <c r="A425" s="151"/>
      <c r="B425" s="189" t="s">
        <v>392</v>
      </c>
      <c r="C425" s="230"/>
      <c r="D425" s="156" t="s">
        <v>370</v>
      </c>
      <c r="E425" s="231"/>
      <c r="F425" s="157">
        <f t="shared" si="12"/>
        <v>0</v>
      </c>
      <c r="G425" s="231"/>
      <c r="I425" s="175"/>
    </row>
    <row r="426" spans="1:9" s="153" customFormat="1" ht="12.75">
      <c r="A426" s="151"/>
      <c r="B426" s="186"/>
      <c r="C426" s="177"/>
      <c r="D426" s="156"/>
      <c r="E426" s="157"/>
      <c r="F426" s="157"/>
      <c r="G426" s="157"/>
      <c r="I426" s="175"/>
    </row>
    <row r="427" spans="1:9" s="153" customFormat="1" ht="12.75">
      <c r="A427" s="151"/>
      <c r="B427" s="184" t="s">
        <v>393</v>
      </c>
      <c r="C427" s="177"/>
      <c r="D427" s="156"/>
      <c r="E427" s="157"/>
      <c r="F427" s="157"/>
      <c r="G427" s="157"/>
      <c r="I427" s="175"/>
    </row>
    <row r="428" spans="1:9" s="153" customFormat="1" ht="12.75">
      <c r="A428" s="151"/>
      <c r="B428" s="189" t="s">
        <v>381</v>
      </c>
      <c r="C428" s="230"/>
      <c r="D428" s="156" t="s">
        <v>370</v>
      </c>
      <c r="E428" s="231"/>
      <c r="F428" s="157">
        <f t="shared" si="12"/>
        <v>0</v>
      </c>
      <c r="G428" s="231"/>
      <c r="I428" s="175"/>
    </row>
    <row r="429" spans="1:9" s="153" customFormat="1" ht="12.75">
      <c r="A429" s="151"/>
      <c r="B429" s="189" t="s">
        <v>392</v>
      </c>
      <c r="C429" s="230"/>
      <c r="D429" s="156" t="s">
        <v>370</v>
      </c>
      <c r="E429" s="231"/>
      <c r="F429" s="157">
        <f t="shared" si="12"/>
        <v>0</v>
      </c>
      <c r="G429" s="231"/>
      <c r="I429" s="175"/>
    </row>
    <row r="430" spans="1:9" s="153" customFormat="1" ht="12.75">
      <c r="A430" s="151"/>
      <c r="B430" s="186"/>
      <c r="C430" s="177"/>
      <c r="D430" s="156"/>
      <c r="E430" s="157"/>
      <c r="F430" s="157"/>
      <c r="G430" s="157"/>
      <c r="I430" s="175"/>
    </row>
    <row r="431" spans="1:9" s="153" customFormat="1" ht="12.75">
      <c r="A431" s="151"/>
      <c r="B431" s="184" t="s">
        <v>394</v>
      </c>
      <c r="C431" s="177"/>
      <c r="D431" s="156"/>
      <c r="E431" s="157"/>
      <c r="F431" s="157"/>
      <c r="G431" s="157"/>
      <c r="I431" s="175"/>
    </row>
    <row r="432" spans="1:9" s="153" customFormat="1" ht="12.75">
      <c r="A432" s="151"/>
      <c r="B432" s="189" t="s">
        <v>381</v>
      </c>
      <c r="C432" s="230"/>
      <c r="D432" s="156" t="s">
        <v>370</v>
      </c>
      <c r="E432" s="231"/>
      <c r="F432" s="157">
        <f t="shared" si="12"/>
        <v>0</v>
      </c>
      <c r="G432" s="231"/>
      <c r="I432" s="175"/>
    </row>
    <row r="433" spans="1:9" s="153" customFormat="1" ht="12.75">
      <c r="A433" s="151"/>
      <c r="B433" s="189" t="s">
        <v>391</v>
      </c>
      <c r="C433" s="230"/>
      <c r="D433" s="156" t="s">
        <v>370</v>
      </c>
      <c r="E433" s="231"/>
      <c r="F433" s="157">
        <f t="shared" si="12"/>
        <v>0</v>
      </c>
      <c r="G433" s="231"/>
      <c r="I433" s="175"/>
    </row>
    <row r="434" spans="1:9" s="153" customFormat="1" ht="12.75">
      <c r="A434" s="151"/>
      <c r="B434" s="189" t="s">
        <v>395</v>
      </c>
      <c r="C434" s="230"/>
      <c r="D434" s="156" t="s">
        <v>370</v>
      </c>
      <c r="E434" s="231"/>
      <c r="F434" s="157">
        <f t="shared" si="12"/>
        <v>0</v>
      </c>
      <c r="G434" s="231"/>
      <c r="I434" s="175"/>
    </row>
    <row r="435" spans="1:9" s="153" customFormat="1" ht="12.75">
      <c r="A435" s="151"/>
      <c r="B435" s="189" t="s">
        <v>386</v>
      </c>
      <c r="C435" s="177"/>
      <c r="D435" s="156"/>
      <c r="E435" s="157"/>
      <c r="F435" s="201" t="s">
        <v>387</v>
      </c>
      <c r="G435" s="157"/>
      <c r="I435" s="175"/>
    </row>
    <row r="436" spans="1:9" s="153" customFormat="1" ht="12.75">
      <c r="A436" s="151"/>
      <c r="B436" s="186"/>
      <c r="C436" s="177"/>
      <c r="D436" s="156"/>
      <c r="E436" s="157"/>
      <c r="F436" s="157"/>
      <c r="G436" s="157"/>
      <c r="I436" s="175"/>
    </row>
    <row r="437" spans="1:9" s="153" customFormat="1" ht="12.75">
      <c r="A437" s="151"/>
      <c r="B437" s="184" t="s">
        <v>396</v>
      </c>
      <c r="C437" s="177"/>
      <c r="D437" s="156"/>
      <c r="E437" s="202"/>
      <c r="F437" s="157"/>
      <c r="G437" s="157"/>
      <c r="I437" s="175"/>
    </row>
    <row r="438" spans="1:9" s="153" customFormat="1" ht="12.75">
      <c r="A438" s="151"/>
      <c r="B438" s="189" t="s">
        <v>397</v>
      </c>
      <c r="C438" s="177"/>
      <c r="D438" s="156"/>
      <c r="E438" s="157"/>
      <c r="F438" s="203" t="s">
        <v>398</v>
      </c>
      <c r="G438" s="157"/>
      <c r="I438" s="175"/>
    </row>
    <row r="439" spans="1:9" s="153" customFormat="1" ht="12.75">
      <c r="A439" s="151"/>
      <c r="B439" s="189" t="s">
        <v>399</v>
      </c>
      <c r="C439" s="177"/>
      <c r="D439" s="156"/>
      <c r="E439" s="157"/>
      <c r="F439" s="203" t="s">
        <v>398</v>
      </c>
      <c r="G439" s="157"/>
      <c r="I439" s="175"/>
    </row>
    <row r="440" spans="1:9" s="153" customFormat="1" ht="12.75">
      <c r="A440" s="151"/>
      <c r="B440" s="189" t="s">
        <v>400</v>
      </c>
      <c r="C440" s="177"/>
      <c r="D440" s="156"/>
      <c r="E440" s="157"/>
      <c r="F440" s="203" t="s">
        <v>398</v>
      </c>
      <c r="G440" s="157"/>
      <c r="I440" s="175"/>
    </row>
    <row r="441" spans="1:9" s="153" customFormat="1" ht="12.75">
      <c r="A441" s="151"/>
      <c r="B441" s="189" t="s">
        <v>401</v>
      </c>
      <c r="C441" s="177"/>
      <c r="D441" s="156"/>
      <c r="E441" s="157"/>
      <c r="F441" s="203" t="s">
        <v>398</v>
      </c>
      <c r="G441" s="157"/>
      <c r="I441" s="175"/>
    </row>
    <row r="442" spans="1:9" s="153" customFormat="1" ht="12.75">
      <c r="A442" s="151"/>
      <c r="B442" s="189" t="s">
        <v>402</v>
      </c>
      <c r="C442" s="177"/>
      <c r="D442" s="156"/>
      <c r="E442" s="157"/>
      <c r="F442" s="203" t="s">
        <v>398</v>
      </c>
      <c r="G442" s="157"/>
      <c r="I442" s="175"/>
    </row>
    <row r="443" spans="1:9" s="153" customFormat="1" ht="12.75">
      <c r="A443" s="151"/>
      <c r="B443" s="189" t="s">
        <v>403</v>
      </c>
      <c r="C443" s="177"/>
      <c r="D443" s="156"/>
      <c r="E443" s="157"/>
      <c r="F443" s="203" t="s">
        <v>398</v>
      </c>
      <c r="G443" s="157"/>
      <c r="I443" s="175"/>
    </row>
    <row r="444" spans="1:9" s="153" customFormat="1" ht="12.75">
      <c r="A444" s="151"/>
      <c r="B444" s="189" t="s">
        <v>404</v>
      </c>
      <c r="C444" s="177"/>
      <c r="D444" s="156"/>
      <c r="E444" s="157"/>
      <c r="F444" s="203" t="s">
        <v>398</v>
      </c>
      <c r="G444" s="157"/>
      <c r="I444" s="175"/>
    </row>
    <row r="445" spans="1:9" s="153" customFormat="1" ht="12.75">
      <c r="A445" s="151"/>
      <c r="B445" s="189" t="s">
        <v>405</v>
      </c>
      <c r="C445" s="177"/>
      <c r="D445" s="156"/>
      <c r="E445" s="157"/>
      <c r="F445" s="203" t="s">
        <v>398</v>
      </c>
      <c r="G445" s="157"/>
      <c r="I445" s="175"/>
    </row>
    <row r="446" spans="1:9" s="153" customFormat="1" ht="12.75">
      <c r="A446" s="151"/>
      <c r="B446" s="189" t="s">
        <v>406</v>
      </c>
      <c r="C446" s="177"/>
      <c r="D446" s="156"/>
      <c r="E446" s="157"/>
      <c r="F446" s="203" t="s">
        <v>398</v>
      </c>
      <c r="G446" s="157"/>
      <c r="I446" s="175"/>
    </row>
    <row r="447" spans="1:9" s="153" customFormat="1" ht="12.75">
      <c r="A447" s="151"/>
      <c r="B447" s="189" t="s">
        <v>407</v>
      </c>
      <c r="C447" s="177"/>
      <c r="D447" s="156"/>
      <c r="E447" s="157"/>
      <c r="F447" s="203" t="s">
        <v>398</v>
      </c>
      <c r="G447" s="157"/>
      <c r="I447" s="175"/>
    </row>
    <row r="448" spans="1:9" s="153" customFormat="1" ht="12.75">
      <c r="A448" s="151"/>
      <c r="B448" s="189" t="s">
        <v>408</v>
      </c>
      <c r="C448" s="177"/>
      <c r="D448" s="156"/>
      <c r="E448" s="157"/>
      <c r="F448" s="203" t="s">
        <v>398</v>
      </c>
      <c r="G448" s="157"/>
      <c r="I448" s="175"/>
    </row>
    <row r="449" spans="1:9" s="153" customFormat="1" ht="12.75">
      <c r="A449" s="151"/>
      <c r="B449" s="189" t="s">
        <v>390</v>
      </c>
      <c r="C449" s="177"/>
      <c r="D449" s="156"/>
      <c r="E449" s="157"/>
      <c r="F449" s="203" t="s">
        <v>398</v>
      </c>
      <c r="G449" s="157"/>
      <c r="I449" s="175"/>
    </row>
    <row r="450" spans="1:9" s="153" customFormat="1" ht="12.75">
      <c r="A450" s="151"/>
      <c r="B450" s="189" t="s">
        <v>407</v>
      </c>
      <c r="C450" s="177"/>
      <c r="D450" s="156"/>
      <c r="E450" s="157"/>
      <c r="F450" s="203" t="s">
        <v>398</v>
      </c>
      <c r="G450" s="157"/>
      <c r="I450" s="175"/>
    </row>
    <row r="451" spans="1:9" s="153" customFormat="1" ht="12.75">
      <c r="A451" s="151"/>
      <c r="B451" s="189" t="s">
        <v>408</v>
      </c>
      <c r="C451" s="177"/>
      <c r="D451" s="156"/>
      <c r="E451" s="157"/>
      <c r="F451" s="203" t="s">
        <v>398</v>
      </c>
      <c r="G451" s="157"/>
      <c r="I451" s="175"/>
    </row>
    <row r="452" spans="1:9" s="153" customFormat="1" ht="12.75">
      <c r="A452" s="151"/>
      <c r="B452" s="189" t="s">
        <v>409</v>
      </c>
      <c r="C452" s="177"/>
      <c r="D452" s="156"/>
      <c r="E452" s="157"/>
      <c r="F452" s="203" t="s">
        <v>398</v>
      </c>
      <c r="G452" s="157"/>
      <c r="I452" s="175"/>
    </row>
    <row r="453" spans="1:9" s="153" customFormat="1" ht="12.75">
      <c r="A453" s="151"/>
      <c r="B453" s="189" t="s">
        <v>406</v>
      </c>
      <c r="C453" s="177"/>
      <c r="D453" s="156"/>
      <c r="E453" s="157"/>
      <c r="F453" s="203" t="s">
        <v>398</v>
      </c>
      <c r="G453" s="157"/>
      <c r="I453" s="175"/>
    </row>
    <row r="454" spans="1:9" s="153" customFormat="1" ht="12.75">
      <c r="A454" s="151"/>
      <c r="B454" s="189" t="s">
        <v>410</v>
      </c>
      <c r="C454" s="177"/>
      <c r="D454" s="156"/>
      <c r="E454" s="157"/>
      <c r="F454" s="203" t="s">
        <v>398</v>
      </c>
      <c r="G454" s="157"/>
      <c r="I454" s="175"/>
    </row>
    <row r="455" spans="1:9" s="153" customFormat="1" ht="12.75">
      <c r="A455" s="151"/>
      <c r="B455" s="189" t="s">
        <v>411</v>
      </c>
      <c r="C455" s="177"/>
      <c r="D455" s="156"/>
      <c r="E455" s="157"/>
      <c r="F455" s="203" t="s">
        <v>398</v>
      </c>
      <c r="G455" s="157"/>
      <c r="I455" s="175"/>
    </row>
    <row r="456" spans="1:9" s="153" customFormat="1" ht="12.75">
      <c r="A456" s="151"/>
      <c r="B456" s="189" t="s">
        <v>412</v>
      </c>
      <c r="C456" s="177"/>
      <c r="D456" s="156"/>
      <c r="E456" s="157"/>
      <c r="F456" s="203" t="s">
        <v>398</v>
      </c>
      <c r="G456" s="157"/>
      <c r="I456" s="175"/>
    </row>
    <row r="457" spans="1:9" s="153" customFormat="1" ht="12.75">
      <c r="A457" s="151"/>
      <c r="B457" s="189" t="s">
        <v>413</v>
      </c>
      <c r="C457" s="177"/>
      <c r="D457" s="156"/>
      <c r="E457" s="157"/>
      <c r="F457" s="203" t="s">
        <v>398</v>
      </c>
      <c r="G457" s="157"/>
      <c r="I457" s="175"/>
    </row>
    <row r="458" spans="1:7" s="153" customFormat="1" ht="12.75">
      <c r="A458" s="156"/>
      <c r="B458" s="183"/>
      <c r="C458" s="177"/>
      <c r="D458" s="156"/>
      <c r="E458" s="157"/>
      <c r="F458" s="157"/>
      <c r="G458" s="157"/>
    </row>
    <row r="459" spans="1:7" s="153" customFormat="1" ht="12.75">
      <c r="A459" s="190"/>
      <c r="B459" s="191" t="s">
        <v>44</v>
      </c>
      <c r="C459" s="192"/>
      <c r="D459" s="190"/>
      <c r="E459" s="193"/>
      <c r="F459" s="181">
        <f>+G459/I4</f>
        <v>0</v>
      </c>
      <c r="G459" s="181">
        <f>SUM(F387:F458)</f>
        <v>0</v>
      </c>
    </row>
    <row r="460" spans="1:7" s="153" customFormat="1" ht="12.75">
      <c r="A460" s="156"/>
      <c r="B460" s="183"/>
      <c r="C460" s="177"/>
      <c r="D460" s="156"/>
      <c r="E460" s="157"/>
      <c r="F460" s="157"/>
      <c r="G460" s="157"/>
    </row>
    <row r="461" spans="1:9" s="153" customFormat="1" ht="12.75">
      <c r="A461" s="151">
        <v>12</v>
      </c>
      <c r="B461" s="194" t="s">
        <v>45</v>
      </c>
      <c r="C461" s="177"/>
      <c r="D461" s="156"/>
      <c r="E461" s="157"/>
      <c r="F461" s="157"/>
      <c r="G461" s="157"/>
      <c r="I461" s="175">
        <f>+G469</f>
        <v>0</v>
      </c>
    </row>
    <row r="462" spans="1:7" s="153" customFormat="1" ht="12.75">
      <c r="A462" s="156"/>
      <c r="B462" s="183"/>
      <c r="C462" s="177"/>
      <c r="D462" s="156"/>
      <c r="E462" s="157"/>
      <c r="F462" s="157"/>
      <c r="G462" s="157"/>
    </row>
    <row r="463" spans="1:7" s="153" customFormat="1" ht="12.75">
      <c r="A463" s="156"/>
      <c r="B463" s="184" t="s">
        <v>414</v>
      </c>
      <c r="C463" s="177"/>
      <c r="D463" s="156"/>
      <c r="E463" s="157"/>
      <c r="F463" s="157"/>
      <c r="G463" s="157"/>
    </row>
    <row r="464" spans="1:7" s="153" customFormat="1" ht="12.75">
      <c r="A464" s="156"/>
      <c r="B464" s="189" t="s">
        <v>415</v>
      </c>
      <c r="C464" s="230"/>
      <c r="D464" s="156" t="s">
        <v>24</v>
      </c>
      <c r="E464" s="231"/>
      <c r="F464" s="157">
        <f>+E464*C464</f>
        <v>0</v>
      </c>
      <c r="G464" s="231"/>
    </row>
    <row r="465" spans="1:7" s="153" customFormat="1" ht="12.75">
      <c r="A465" s="156"/>
      <c r="B465" s="189" t="s">
        <v>416</v>
      </c>
      <c r="C465" s="230"/>
      <c r="D465" s="156" t="s">
        <v>25</v>
      </c>
      <c r="E465" s="231"/>
      <c r="F465" s="157">
        <f>+E465*C465</f>
        <v>0</v>
      </c>
      <c r="G465" s="231"/>
    </row>
    <row r="466" spans="1:7" s="153" customFormat="1" ht="12.75">
      <c r="A466" s="156"/>
      <c r="B466" s="189"/>
      <c r="C466" s="177"/>
      <c r="D466" s="156"/>
      <c r="E466" s="157"/>
      <c r="F466" s="157"/>
      <c r="G466" s="157"/>
    </row>
    <row r="467" spans="1:7" s="153" customFormat="1" ht="12.75">
      <c r="A467" s="156"/>
      <c r="B467" s="189" t="s">
        <v>386</v>
      </c>
      <c r="C467" s="230"/>
      <c r="D467" s="156" t="s">
        <v>25</v>
      </c>
      <c r="E467" s="231"/>
      <c r="F467" s="157">
        <f>+E467*C467</f>
        <v>0</v>
      </c>
      <c r="G467" s="231"/>
    </row>
    <row r="468" spans="1:7" s="153" customFormat="1" ht="12.75">
      <c r="A468" s="156"/>
      <c r="B468" s="183"/>
      <c r="C468" s="177"/>
      <c r="D468" s="156"/>
      <c r="E468" s="157"/>
      <c r="F468" s="157"/>
      <c r="G468" s="157"/>
    </row>
    <row r="469" spans="1:7" s="153" customFormat="1" ht="12.75">
      <c r="A469" s="190"/>
      <c r="B469" s="191" t="s">
        <v>46</v>
      </c>
      <c r="C469" s="192"/>
      <c r="D469" s="190"/>
      <c r="E469" s="193"/>
      <c r="F469" s="181">
        <f>+G469/I4</f>
        <v>0</v>
      </c>
      <c r="G469" s="181">
        <f>SUM(F462:F468)</f>
        <v>0</v>
      </c>
    </row>
    <row r="470" spans="1:7" s="153" customFormat="1" ht="12.75">
      <c r="A470" s="156"/>
      <c r="B470" s="183"/>
      <c r="C470" s="177"/>
      <c r="D470" s="156"/>
      <c r="E470" s="157"/>
      <c r="F470" s="157"/>
      <c r="G470" s="157"/>
    </row>
    <row r="471" spans="1:9" s="153" customFormat="1" ht="12.75">
      <c r="A471" s="151">
        <v>13</v>
      </c>
      <c r="B471" s="194" t="s">
        <v>47</v>
      </c>
      <c r="C471" s="230"/>
      <c r="D471" s="233"/>
      <c r="E471" s="231"/>
      <c r="F471" s="231"/>
      <c r="G471" s="231"/>
      <c r="I471" s="175">
        <f>+G474</f>
        <v>0</v>
      </c>
    </row>
    <row r="472" spans="1:7" s="153" customFormat="1" ht="12.75">
      <c r="A472" s="156"/>
      <c r="B472" s="195"/>
      <c r="C472" s="177"/>
      <c r="D472" s="156"/>
      <c r="E472" s="157"/>
      <c r="F472" s="157"/>
      <c r="G472" s="157"/>
    </row>
    <row r="473" spans="1:7" s="153" customFormat="1" ht="12.75">
      <c r="A473" s="156"/>
      <c r="B473" s="183"/>
      <c r="C473" s="177"/>
      <c r="D473" s="156"/>
      <c r="E473" s="157"/>
      <c r="F473" s="157"/>
      <c r="G473" s="157"/>
    </row>
    <row r="474" spans="1:7" s="153" customFormat="1" ht="12.75">
      <c r="A474" s="190"/>
      <c r="B474" s="191" t="s">
        <v>48</v>
      </c>
      <c r="C474" s="192"/>
      <c r="D474" s="190"/>
      <c r="E474" s="193"/>
      <c r="F474" s="193"/>
      <c r="G474" s="181">
        <f>SUM(F472:F473)</f>
        <v>0</v>
      </c>
    </row>
    <row r="475" spans="1:7" s="153" customFormat="1" ht="12.75">
      <c r="A475" s="156"/>
      <c r="B475" s="183"/>
      <c r="C475" s="177"/>
      <c r="D475" s="156"/>
      <c r="E475" s="157"/>
      <c r="F475" s="157"/>
      <c r="G475" s="157"/>
    </row>
    <row r="476" spans="1:9" s="153" customFormat="1" ht="12.75">
      <c r="A476" s="151">
        <v>14</v>
      </c>
      <c r="B476" s="194" t="s">
        <v>50</v>
      </c>
      <c r="C476" s="177"/>
      <c r="D476" s="156"/>
      <c r="E476" s="157"/>
      <c r="F476" s="157"/>
      <c r="G476" s="157"/>
      <c r="I476" s="175">
        <f>+G489</f>
        <v>0</v>
      </c>
    </row>
    <row r="477" spans="1:9" s="153" customFormat="1" ht="12.75">
      <c r="A477" s="151"/>
      <c r="B477" s="194"/>
      <c r="C477" s="177"/>
      <c r="D477" s="156"/>
      <c r="E477" s="157"/>
      <c r="F477" s="157"/>
      <c r="G477" s="157"/>
      <c r="I477" s="175"/>
    </row>
    <row r="478" spans="1:9" s="153" customFormat="1" ht="12.75">
      <c r="A478" s="151"/>
      <c r="B478" s="184" t="s">
        <v>417</v>
      </c>
      <c r="C478" s="177"/>
      <c r="D478" s="156"/>
      <c r="E478" s="157"/>
      <c r="F478" s="157"/>
      <c r="G478" s="157"/>
      <c r="I478" s="175"/>
    </row>
    <row r="479" spans="1:9" s="153" customFormat="1" ht="12.75">
      <c r="A479" s="151"/>
      <c r="B479" s="189" t="s">
        <v>418</v>
      </c>
      <c r="C479" s="228"/>
      <c r="D479" s="156" t="s">
        <v>25</v>
      </c>
      <c r="E479" s="229"/>
      <c r="F479" s="157">
        <f>+E479*C479</f>
        <v>0</v>
      </c>
      <c r="G479" s="229"/>
      <c r="I479" s="175"/>
    </row>
    <row r="480" spans="1:9" s="153" customFormat="1" ht="12.75">
      <c r="A480" s="151"/>
      <c r="B480" s="189" t="s">
        <v>419</v>
      </c>
      <c r="C480" s="228"/>
      <c r="D480" s="156" t="s">
        <v>25</v>
      </c>
      <c r="E480" s="229"/>
      <c r="F480" s="157">
        <f aca="true" t="shared" si="13" ref="F480:F487">+E480*C480</f>
        <v>0</v>
      </c>
      <c r="G480" s="229"/>
      <c r="I480" s="175"/>
    </row>
    <row r="481" spans="1:9" s="153" customFormat="1" ht="12.75">
      <c r="A481" s="151"/>
      <c r="B481" s="189" t="s">
        <v>420</v>
      </c>
      <c r="C481" s="228"/>
      <c r="D481" s="156" t="s">
        <v>25</v>
      </c>
      <c r="E481" s="229"/>
      <c r="F481" s="157">
        <f t="shared" si="13"/>
        <v>0</v>
      </c>
      <c r="G481" s="229"/>
      <c r="I481" s="175"/>
    </row>
    <row r="482" spans="1:9" s="153" customFormat="1" ht="12.75">
      <c r="A482" s="151"/>
      <c r="B482" s="186"/>
      <c r="C482" s="177"/>
      <c r="D482" s="156"/>
      <c r="E482" s="157"/>
      <c r="F482" s="157"/>
      <c r="G482" s="157"/>
      <c r="I482" s="175"/>
    </row>
    <row r="483" spans="1:9" s="153" customFormat="1" ht="12.75">
      <c r="A483" s="151"/>
      <c r="B483" s="184" t="s">
        <v>421</v>
      </c>
      <c r="C483" s="177"/>
      <c r="D483" s="156"/>
      <c r="E483" s="157"/>
      <c r="F483" s="157"/>
      <c r="G483" s="157"/>
      <c r="I483" s="175"/>
    </row>
    <row r="484" spans="1:9" s="153" customFormat="1" ht="12.75">
      <c r="A484" s="151"/>
      <c r="B484" s="189" t="s">
        <v>422</v>
      </c>
      <c r="C484" s="228"/>
      <c r="D484" s="156" t="s">
        <v>25</v>
      </c>
      <c r="E484" s="229"/>
      <c r="F484" s="157">
        <f t="shared" si="13"/>
        <v>0</v>
      </c>
      <c r="G484" s="229"/>
      <c r="I484" s="175"/>
    </row>
    <row r="485" spans="1:9" s="153" customFormat="1" ht="12.75">
      <c r="A485" s="151"/>
      <c r="B485" s="189" t="s">
        <v>423</v>
      </c>
      <c r="C485" s="228"/>
      <c r="D485" s="156" t="s">
        <v>25</v>
      </c>
      <c r="E485" s="229"/>
      <c r="F485" s="157">
        <f t="shared" si="13"/>
        <v>0</v>
      </c>
      <c r="G485" s="229"/>
      <c r="I485" s="175"/>
    </row>
    <row r="486" spans="1:9" s="153" customFormat="1" ht="12.75">
      <c r="A486" s="151"/>
      <c r="B486" s="189"/>
      <c r="C486" s="177"/>
      <c r="D486" s="156"/>
      <c r="E486" s="157"/>
      <c r="F486" s="157"/>
      <c r="G486" s="157"/>
      <c r="I486" s="175"/>
    </row>
    <row r="487" spans="1:9" s="153" customFormat="1" ht="12.75">
      <c r="A487" s="151"/>
      <c r="B487" s="198" t="s">
        <v>424</v>
      </c>
      <c r="C487" s="228"/>
      <c r="D487" s="156" t="s">
        <v>25</v>
      </c>
      <c r="E487" s="229"/>
      <c r="F487" s="157">
        <f t="shared" si="13"/>
        <v>0</v>
      </c>
      <c r="G487" s="229"/>
      <c r="I487" s="175"/>
    </row>
    <row r="488" spans="1:7" s="153" customFormat="1" ht="12.75">
      <c r="A488" s="156"/>
      <c r="B488" s="183"/>
      <c r="C488" s="177"/>
      <c r="D488" s="156"/>
      <c r="E488" s="157"/>
      <c r="F488" s="157"/>
      <c r="G488" s="157"/>
    </row>
    <row r="489" spans="1:7" s="153" customFormat="1" ht="12.75">
      <c r="A489" s="190"/>
      <c r="B489" s="191" t="s">
        <v>49</v>
      </c>
      <c r="C489" s="192"/>
      <c r="D489" s="190"/>
      <c r="E489" s="193"/>
      <c r="F489" s="181">
        <f>+G489/I4</f>
        <v>0</v>
      </c>
      <c r="G489" s="181">
        <f>SUM(F478:F488)</f>
        <v>0</v>
      </c>
    </row>
    <row r="490" spans="1:7" s="153" customFormat="1" ht="12.75">
      <c r="A490" s="156"/>
      <c r="B490" s="183"/>
      <c r="C490" s="177"/>
      <c r="D490" s="156"/>
      <c r="E490" s="157"/>
      <c r="F490" s="157"/>
      <c r="G490" s="157"/>
    </row>
    <row r="491" spans="1:7" s="153" customFormat="1" ht="12.75">
      <c r="A491" s="156"/>
      <c r="B491" s="204" t="s">
        <v>51</v>
      </c>
      <c r="C491" s="177"/>
      <c r="D491" s="156"/>
      <c r="E491" s="157"/>
      <c r="F491" s="157"/>
      <c r="G491" s="157"/>
    </row>
    <row r="492" spans="1:9" s="153" customFormat="1" ht="12.75">
      <c r="A492" s="151">
        <v>21</v>
      </c>
      <c r="B492" s="194" t="s">
        <v>75</v>
      </c>
      <c r="C492" s="177"/>
      <c r="D492" s="156"/>
      <c r="E492" s="157"/>
      <c r="F492" s="182">
        <f>+G492/$I$4</f>
        <v>0</v>
      </c>
      <c r="G492" s="182">
        <f>SUM(F493:F494)</f>
        <v>0</v>
      </c>
      <c r="I492" s="175">
        <f>+G492+G495+G558</f>
        <v>0</v>
      </c>
    </row>
    <row r="493" spans="1:7" s="153" customFormat="1" ht="25.5">
      <c r="A493" s="156"/>
      <c r="B493" s="183" t="s">
        <v>103</v>
      </c>
      <c r="C493" s="177"/>
      <c r="D493" s="156"/>
      <c r="E493" s="157"/>
      <c r="F493" s="157">
        <f>+E493*C493</f>
        <v>0</v>
      </c>
      <c r="G493" s="157"/>
    </row>
    <row r="494" spans="1:7" s="153" customFormat="1" ht="12.75">
      <c r="A494" s="156"/>
      <c r="B494" s="198"/>
      <c r="C494" s="177"/>
      <c r="D494" s="156"/>
      <c r="E494" s="157"/>
      <c r="F494" s="157"/>
      <c r="G494" s="157"/>
    </row>
    <row r="495" spans="1:7" s="153" customFormat="1" ht="12.75">
      <c r="A495" s="151">
        <v>22</v>
      </c>
      <c r="B495" s="194" t="s">
        <v>56</v>
      </c>
      <c r="C495" s="177"/>
      <c r="D495" s="156"/>
      <c r="E495" s="157"/>
      <c r="F495" s="182">
        <f>+G495/$I$4</f>
        <v>0</v>
      </c>
      <c r="G495" s="182">
        <f>SUM(G496:G556)</f>
        <v>0</v>
      </c>
    </row>
    <row r="496" spans="1:7" s="153" customFormat="1" ht="12.75">
      <c r="A496" s="156"/>
      <c r="B496" s="184" t="s">
        <v>425</v>
      </c>
      <c r="C496" s="177"/>
      <c r="D496" s="156"/>
      <c r="E496" s="157"/>
      <c r="F496" s="157"/>
      <c r="G496" s="157">
        <f>SUM(F496:F508)</f>
        <v>0</v>
      </c>
    </row>
    <row r="497" spans="1:7" s="153" customFormat="1" ht="12.75">
      <c r="A497" s="156"/>
      <c r="B497" s="189" t="s">
        <v>81</v>
      </c>
      <c r="C497" s="230"/>
      <c r="D497" s="156" t="s">
        <v>25</v>
      </c>
      <c r="E497" s="231"/>
      <c r="F497" s="157">
        <f aca="true" t="shared" si="14" ref="F497:F508">+E497*C497</f>
        <v>0</v>
      </c>
      <c r="G497" s="231"/>
    </row>
    <row r="498" spans="1:7" s="153" customFormat="1" ht="12.75">
      <c r="A498" s="156"/>
      <c r="B498" s="189" t="s">
        <v>82</v>
      </c>
      <c r="C498" s="230"/>
      <c r="D498" s="156" t="s">
        <v>25</v>
      </c>
      <c r="E498" s="231"/>
      <c r="F498" s="157">
        <f t="shared" si="14"/>
        <v>0</v>
      </c>
      <c r="G498" s="231"/>
    </row>
    <row r="499" spans="1:7" s="153" customFormat="1" ht="12.75">
      <c r="A499" s="156"/>
      <c r="B499" s="189" t="s">
        <v>83</v>
      </c>
      <c r="C499" s="230"/>
      <c r="D499" s="156" t="s">
        <v>25</v>
      </c>
      <c r="E499" s="231"/>
      <c r="F499" s="157">
        <f t="shared" si="14"/>
        <v>0</v>
      </c>
      <c r="G499" s="231"/>
    </row>
    <row r="500" spans="1:7" s="153" customFormat="1" ht="12.75">
      <c r="A500" s="156"/>
      <c r="B500" s="189" t="s">
        <v>426</v>
      </c>
      <c r="C500" s="230"/>
      <c r="D500" s="156" t="s">
        <v>25</v>
      </c>
      <c r="E500" s="231"/>
      <c r="F500" s="157">
        <f t="shared" si="14"/>
        <v>0</v>
      </c>
      <c r="G500" s="231"/>
    </row>
    <row r="501" spans="1:7" s="153" customFormat="1" ht="12.75">
      <c r="A501" s="156"/>
      <c r="B501" s="189" t="s">
        <v>427</v>
      </c>
      <c r="C501" s="230"/>
      <c r="D501" s="156" t="s">
        <v>25</v>
      </c>
      <c r="E501" s="231"/>
      <c r="F501" s="157">
        <f t="shared" si="14"/>
        <v>0</v>
      </c>
      <c r="G501" s="231"/>
    </row>
    <row r="502" spans="1:7" s="153" customFormat="1" ht="12.75">
      <c r="A502" s="156"/>
      <c r="B502" s="189" t="s">
        <v>428</v>
      </c>
      <c r="C502" s="230"/>
      <c r="D502" s="156" t="s">
        <v>25</v>
      </c>
      <c r="E502" s="231"/>
      <c r="F502" s="157">
        <f t="shared" si="14"/>
        <v>0</v>
      </c>
      <c r="G502" s="231"/>
    </row>
    <row r="503" spans="1:7" s="153" customFormat="1" ht="12.75">
      <c r="A503" s="156"/>
      <c r="B503" s="189" t="s">
        <v>429</v>
      </c>
      <c r="C503" s="230"/>
      <c r="D503" s="156" t="s">
        <v>25</v>
      </c>
      <c r="E503" s="231"/>
      <c r="F503" s="157">
        <f t="shared" si="14"/>
        <v>0</v>
      </c>
      <c r="G503" s="231"/>
    </row>
    <row r="504" spans="1:7" s="153" customFormat="1" ht="12.75">
      <c r="A504" s="156"/>
      <c r="B504" s="189" t="s">
        <v>430</v>
      </c>
      <c r="C504" s="230"/>
      <c r="D504" s="156" t="s">
        <v>25</v>
      </c>
      <c r="E504" s="231"/>
      <c r="F504" s="157">
        <f t="shared" si="14"/>
        <v>0</v>
      </c>
      <c r="G504" s="231"/>
    </row>
    <row r="505" spans="1:7" s="153" customFormat="1" ht="12.75">
      <c r="A505" s="156"/>
      <c r="B505" s="189" t="s">
        <v>431</v>
      </c>
      <c r="C505" s="230"/>
      <c r="D505" s="156" t="s">
        <v>25</v>
      </c>
      <c r="E505" s="231"/>
      <c r="F505" s="157">
        <f t="shared" si="14"/>
        <v>0</v>
      </c>
      <c r="G505" s="231"/>
    </row>
    <row r="506" spans="1:7" s="153" customFormat="1" ht="12.75">
      <c r="A506" s="156"/>
      <c r="B506" s="189" t="s">
        <v>432</v>
      </c>
      <c r="C506" s="230"/>
      <c r="D506" s="156" t="s">
        <v>25</v>
      </c>
      <c r="E506" s="231"/>
      <c r="F506" s="157">
        <f t="shared" si="14"/>
        <v>0</v>
      </c>
      <c r="G506" s="231"/>
    </row>
    <row r="507" spans="1:7" s="153" customFormat="1" ht="12.75">
      <c r="A507" s="156"/>
      <c r="B507" s="189" t="s">
        <v>433</v>
      </c>
      <c r="C507" s="230"/>
      <c r="D507" s="156" t="s">
        <v>25</v>
      </c>
      <c r="E507" s="231"/>
      <c r="F507" s="157">
        <f t="shared" si="14"/>
        <v>0</v>
      </c>
      <c r="G507" s="231"/>
    </row>
    <row r="508" spans="1:7" s="153" customFormat="1" ht="12.75">
      <c r="A508" s="156"/>
      <c r="B508" s="189" t="s">
        <v>84</v>
      </c>
      <c r="C508" s="230"/>
      <c r="D508" s="156" t="s">
        <v>25</v>
      </c>
      <c r="E508" s="231"/>
      <c r="F508" s="157">
        <f t="shared" si="14"/>
        <v>0</v>
      </c>
      <c r="G508" s="231"/>
    </row>
    <row r="509" spans="1:7" s="153" customFormat="1" ht="12.75">
      <c r="A509" s="156"/>
      <c r="B509" s="198"/>
      <c r="C509" s="177"/>
      <c r="D509" s="156"/>
      <c r="E509" s="157"/>
      <c r="F509" s="157"/>
      <c r="G509" s="157"/>
    </row>
    <row r="510" spans="1:7" s="153" customFormat="1" ht="12.75">
      <c r="A510" s="156"/>
      <c r="B510" s="184" t="s">
        <v>434</v>
      </c>
      <c r="C510" s="177"/>
      <c r="D510" s="156"/>
      <c r="E510" s="157"/>
      <c r="F510" s="157"/>
      <c r="G510" s="157">
        <f>SUM(F510:F520)</f>
        <v>0</v>
      </c>
    </row>
    <row r="511" spans="1:7" s="153" customFormat="1" ht="12.75">
      <c r="A511" s="156"/>
      <c r="B511" s="189" t="s">
        <v>435</v>
      </c>
      <c r="C511" s="230"/>
      <c r="D511" s="156" t="s">
        <v>25</v>
      </c>
      <c r="E511" s="231"/>
      <c r="F511" s="157">
        <f aca="true" t="shared" si="15" ref="F511:F520">+E511*C511</f>
        <v>0</v>
      </c>
      <c r="G511" s="231"/>
    </row>
    <row r="512" spans="1:7" s="153" customFormat="1" ht="12.75">
      <c r="A512" s="156"/>
      <c r="B512" s="189" t="s">
        <v>436</v>
      </c>
      <c r="C512" s="230"/>
      <c r="D512" s="156" t="s">
        <v>25</v>
      </c>
      <c r="E512" s="231"/>
      <c r="F512" s="157">
        <f t="shared" si="15"/>
        <v>0</v>
      </c>
      <c r="G512" s="231"/>
    </row>
    <row r="513" spans="1:7" s="153" customFormat="1" ht="12.75">
      <c r="A513" s="156"/>
      <c r="B513" s="189" t="s">
        <v>437</v>
      </c>
      <c r="C513" s="230"/>
      <c r="D513" s="156" t="s">
        <v>25</v>
      </c>
      <c r="E513" s="231"/>
      <c r="F513" s="157">
        <f t="shared" si="15"/>
        <v>0</v>
      </c>
      <c r="G513" s="231"/>
    </row>
    <row r="514" spans="1:7" s="153" customFormat="1" ht="12.75">
      <c r="A514" s="156"/>
      <c r="B514" s="189" t="s">
        <v>438</v>
      </c>
      <c r="C514" s="230"/>
      <c r="D514" s="156" t="s">
        <v>25</v>
      </c>
      <c r="E514" s="231"/>
      <c r="F514" s="157">
        <f t="shared" si="15"/>
        <v>0</v>
      </c>
      <c r="G514" s="231"/>
    </row>
    <row r="515" spans="1:7" s="153" customFormat="1" ht="12.75">
      <c r="A515" s="156"/>
      <c r="B515" s="189" t="s">
        <v>439</v>
      </c>
      <c r="C515" s="230"/>
      <c r="D515" s="156" t="s">
        <v>25</v>
      </c>
      <c r="E515" s="231"/>
      <c r="F515" s="157">
        <f t="shared" si="15"/>
        <v>0</v>
      </c>
      <c r="G515" s="231"/>
    </row>
    <row r="516" spans="1:7" s="153" customFormat="1" ht="12.75">
      <c r="A516" s="156"/>
      <c r="B516" s="189" t="s">
        <v>440</v>
      </c>
      <c r="C516" s="230"/>
      <c r="D516" s="156" t="s">
        <v>25</v>
      </c>
      <c r="E516" s="231"/>
      <c r="F516" s="157">
        <f t="shared" si="15"/>
        <v>0</v>
      </c>
      <c r="G516" s="231"/>
    </row>
    <row r="517" spans="1:7" s="153" customFormat="1" ht="12.75">
      <c r="A517" s="156"/>
      <c r="B517" s="189" t="s">
        <v>441</v>
      </c>
      <c r="C517" s="230"/>
      <c r="D517" s="156" t="s">
        <v>25</v>
      </c>
      <c r="E517" s="231"/>
      <c r="F517" s="157">
        <f t="shared" si="15"/>
        <v>0</v>
      </c>
      <c r="G517" s="231"/>
    </row>
    <row r="518" spans="1:7" s="153" customFormat="1" ht="12.75">
      <c r="A518" s="156"/>
      <c r="B518" s="189" t="s">
        <v>442</v>
      </c>
      <c r="C518" s="230"/>
      <c r="D518" s="156" t="s">
        <v>25</v>
      </c>
      <c r="E518" s="231"/>
      <c r="F518" s="157">
        <f t="shared" si="15"/>
        <v>0</v>
      </c>
      <c r="G518" s="231"/>
    </row>
    <row r="519" spans="1:7" s="153" customFormat="1" ht="12.75">
      <c r="A519" s="156"/>
      <c r="B519" s="189" t="s">
        <v>443</v>
      </c>
      <c r="C519" s="230"/>
      <c r="D519" s="156" t="s">
        <v>25</v>
      </c>
      <c r="E519" s="231"/>
      <c r="F519" s="157">
        <f t="shared" si="15"/>
        <v>0</v>
      </c>
      <c r="G519" s="231"/>
    </row>
    <row r="520" spans="1:7" s="153" customFormat="1" ht="12.75">
      <c r="A520" s="156"/>
      <c r="B520" s="189" t="s">
        <v>444</v>
      </c>
      <c r="C520" s="230"/>
      <c r="D520" s="156" t="s">
        <v>25</v>
      </c>
      <c r="E520" s="231"/>
      <c r="F520" s="157">
        <f t="shared" si="15"/>
        <v>0</v>
      </c>
      <c r="G520" s="231"/>
    </row>
    <row r="521" spans="1:7" s="153" customFormat="1" ht="12.75">
      <c r="A521" s="156"/>
      <c r="B521" s="198"/>
      <c r="C521" s="177"/>
      <c r="D521" s="156"/>
      <c r="E521" s="157"/>
      <c r="F521" s="157"/>
      <c r="G521" s="157"/>
    </row>
    <row r="522" spans="1:7" s="153" customFormat="1" ht="25.5">
      <c r="A522" s="156"/>
      <c r="B522" s="184" t="s">
        <v>445</v>
      </c>
      <c r="C522" s="177"/>
      <c r="D522" s="156"/>
      <c r="E522" s="157"/>
      <c r="F522" s="157"/>
      <c r="G522" s="157">
        <f>SUM(F522:F533)</f>
        <v>0</v>
      </c>
    </row>
    <row r="523" spans="1:7" s="153" customFormat="1" ht="25.5">
      <c r="A523" s="156"/>
      <c r="B523" s="189" t="s">
        <v>446</v>
      </c>
      <c r="C523" s="230"/>
      <c r="D523" s="156" t="s">
        <v>25</v>
      </c>
      <c r="E523" s="231"/>
      <c r="F523" s="157">
        <f aca="true" t="shared" si="16" ref="F523:F529">+E523*C523</f>
        <v>0</v>
      </c>
      <c r="G523" s="231"/>
    </row>
    <row r="524" spans="1:7" s="153" customFormat="1" ht="12.75">
      <c r="A524" s="156"/>
      <c r="B524" s="189" t="s">
        <v>447</v>
      </c>
      <c r="C524" s="230"/>
      <c r="D524" s="156" t="s">
        <v>43</v>
      </c>
      <c r="E524" s="231"/>
      <c r="F524" s="157">
        <f t="shared" si="16"/>
        <v>0</v>
      </c>
      <c r="G524" s="231"/>
    </row>
    <row r="525" spans="1:7" s="153" customFormat="1" ht="12.75">
      <c r="A525" s="156"/>
      <c r="B525" s="189" t="s">
        <v>448</v>
      </c>
      <c r="C525" s="230"/>
      <c r="D525" s="156" t="s">
        <v>42</v>
      </c>
      <c r="E525" s="231"/>
      <c r="F525" s="157">
        <f t="shared" si="16"/>
        <v>0</v>
      </c>
      <c r="G525" s="231"/>
    </row>
    <row r="526" spans="1:7" s="153" customFormat="1" ht="12.75">
      <c r="A526" s="156"/>
      <c r="B526" s="189" t="s">
        <v>449</v>
      </c>
      <c r="C526" s="230"/>
      <c r="D526" s="156"/>
      <c r="E526" s="231"/>
      <c r="F526" s="157"/>
      <c r="G526" s="231"/>
    </row>
    <row r="527" spans="1:7" s="153" customFormat="1" ht="12.75">
      <c r="A527" s="156"/>
      <c r="B527" s="196" t="s">
        <v>450</v>
      </c>
      <c r="C527" s="230"/>
      <c r="D527" s="156" t="s">
        <v>42</v>
      </c>
      <c r="E527" s="231"/>
      <c r="F527" s="157">
        <f t="shared" si="16"/>
        <v>0</v>
      </c>
      <c r="G527" s="231"/>
    </row>
    <row r="528" spans="1:7" s="153" customFormat="1" ht="12.75">
      <c r="A528" s="156"/>
      <c r="B528" s="196" t="s">
        <v>451</v>
      </c>
      <c r="C528" s="230"/>
      <c r="D528" s="156" t="s">
        <v>42</v>
      </c>
      <c r="E528" s="231"/>
      <c r="F528" s="157">
        <f t="shared" si="16"/>
        <v>0</v>
      </c>
      <c r="G528" s="231"/>
    </row>
    <row r="529" spans="1:7" s="153" customFormat="1" ht="12.75">
      <c r="A529" s="156"/>
      <c r="B529" s="189" t="s">
        <v>452</v>
      </c>
      <c r="C529" s="230"/>
      <c r="D529" s="156" t="s">
        <v>43</v>
      </c>
      <c r="E529" s="231"/>
      <c r="F529" s="157">
        <f t="shared" si="16"/>
        <v>0</v>
      </c>
      <c r="G529" s="231"/>
    </row>
    <row r="530" spans="1:7" s="153" customFormat="1" ht="12.75">
      <c r="A530" s="156"/>
      <c r="B530" s="189" t="s">
        <v>453</v>
      </c>
      <c r="C530" s="230"/>
      <c r="D530" s="156" t="s">
        <v>42</v>
      </c>
      <c r="E530" s="231"/>
      <c r="F530" s="157">
        <f>+E530*C530</f>
        <v>0</v>
      </c>
      <c r="G530" s="231"/>
    </row>
    <row r="531" spans="1:7" s="153" customFormat="1" ht="12.75">
      <c r="A531" s="156"/>
      <c r="B531" s="189" t="s">
        <v>454</v>
      </c>
      <c r="C531" s="230"/>
      <c r="D531" s="156" t="s">
        <v>25</v>
      </c>
      <c r="E531" s="231"/>
      <c r="F531" s="157">
        <f>+E531*C531</f>
        <v>0</v>
      </c>
      <c r="G531" s="231"/>
    </row>
    <row r="532" spans="1:7" s="153" customFormat="1" ht="12.75">
      <c r="A532" s="156"/>
      <c r="B532" s="189" t="s">
        <v>455</v>
      </c>
      <c r="C532" s="230"/>
      <c r="D532" s="156" t="s">
        <v>25</v>
      </c>
      <c r="E532" s="231"/>
      <c r="F532" s="157">
        <f>+E532*C532</f>
        <v>0</v>
      </c>
      <c r="G532" s="231"/>
    </row>
    <row r="533" spans="1:7" s="153" customFormat="1" ht="12.75">
      <c r="A533" s="156"/>
      <c r="B533" s="189"/>
      <c r="C533" s="177"/>
      <c r="D533" s="156"/>
      <c r="E533" s="157"/>
      <c r="F533" s="157"/>
      <c r="G533" s="157"/>
    </row>
    <row r="534" spans="1:7" s="153" customFormat="1" ht="12.75">
      <c r="A534" s="156"/>
      <c r="B534" s="184" t="s">
        <v>456</v>
      </c>
      <c r="C534" s="177"/>
      <c r="D534" s="156"/>
      <c r="E534" s="157"/>
      <c r="F534" s="157"/>
      <c r="G534" s="157">
        <f>SUM(F534:F538)</f>
        <v>0</v>
      </c>
    </row>
    <row r="535" spans="1:7" s="153" customFormat="1" ht="12.75">
      <c r="A535" s="156"/>
      <c r="B535" s="189" t="s">
        <v>457</v>
      </c>
      <c r="C535" s="230"/>
      <c r="D535" s="156" t="s">
        <v>42</v>
      </c>
      <c r="E535" s="231"/>
      <c r="F535" s="157">
        <f>+E535*C535</f>
        <v>0</v>
      </c>
      <c r="G535" s="231"/>
    </row>
    <row r="536" spans="1:7" s="153" customFormat="1" ht="12.75">
      <c r="A536" s="156"/>
      <c r="B536" s="189" t="s">
        <v>458</v>
      </c>
      <c r="C536" s="230"/>
      <c r="D536" s="156" t="s">
        <v>42</v>
      </c>
      <c r="E536" s="231"/>
      <c r="F536" s="157">
        <f>+E536*C536</f>
        <v>0</v>
      </c>
      <c r="G536" s="231"/>
    </row>
    <row r="537" spans="1:7" s="153" customFormat="1" ht="12.75">
      <c r="A537" s="156"/>
      <c r="B537" s="189" t="s">
        <v>459</v>
      </c>
      <c r="C537" s="230"/>
      <c r="D537" s="156" t="s">
        <v>25</v>
      </c>
      <c r="E537" s="231"/>
      <c r="F537" s="157">
        <f>+E537*C537</f>
        <v>0</v>
      </c>
      <c r="G537" s="231"/>
    </row>
    <row r="538" spans="1:7" s="153" customFormat="1" ht="12.75">
      <c r="A538" s="156"/>
      <c r="B538" s="184"/>
      <c r="C538" s="177"/>
      <c r="D538" s="156"/>
      <c r="E538" s="157"/>
      <c r="F538" s="157"/>
      <c r="G538" s="157"/>
    </row>
    <row r="539" spans="1:7" s="153" customFormat="1" ht="12.75">
      <c r="A539" s="156"/>
      <c r="B539" s="184" t="s">
        <v>460</v>
      </c>
      <c r="C539" s="177"/>
      <c r="D539" s="156"/>
      <c r="E539" s="157"/>
      <c r="F539" s="157"/>
      <c r="G539" s="157">
        <f>SUM(F539:F542)</f>
        <v>0</v>
      </c>
    </row>
    <row r="540" spans="1:7" s="153" customFormat="1" ht="12.75">
      <c r="A540" s="156"/>
      <c r="B540" s="189" t="s">
        <v>461</v>
      </c>
      <c r="C540" s="230"/>
      <c r="D540" s="156" t="s">
        <v>42</v>
      </c>
      <c r="E540" s="231"/>
      <c r="F540" s="157">
        <f>+E540*C540</f>
        <v>0</v>
      </c>
      <c r="G540" s="231"/>
    </row>
    <row r="541" spans="1:7" s="153" customFormat="1" ht="12.75">
      <c r="A541" s="156"/>
      <c r="B541" s="189" t="s">
        <v>462</v>
      </c>
      <c r="C541" s="230"/>
      <c r="D541" s="156" t="s">
        <v>43</v>
      </c>
      <c r="E541" s="231"/>
      <c r="F541" s="157">
        <f>+E541*C541</f>
        <v>0</v>
      </c>
      <c r="G541" s="231"/>
    </row>
    <row r="542" spans="1:7" s="153" customFormat="1" ht="12.75">
      <c r="A542" s="156"/>
      <c r="B542" s="184"/>
      <c r="C542" s="177"/>
      <c r="D542" s="156"/>
      <c r="E542" s="157"/>
      <c r="F542" s="157"/>
      <c r="G542" s="157"/>
    </row>
    <row r="543" spans="1:7" s="153" customFormat="1" ht="12.75">
      <c r="A543" s="156"/>
      <c r="B543" s="184" t="s">
        <v>463</v>
      </c>
      <c r="C543" s="177"/>
      <c r="D543" s="156"/>
      <c r="E543" s="157"/>
      <c r="F543" s="157">
        <f aca="true" t="shared" si="17" ref="F543:F548">+E543*C543</f>
        <v>0</v>
      </c>
      <c r="G543" s="157">
        <f>SUM(F543:F549)</f>
        <v>0</v>
      </c>
    </row>
    <row r="544" spans="1:7" s="153" customFormat="1" ht="12.75">
      <c r="A544" s="156"/>
      <c r="B544" s="189" t="s">
        <v>464</v>
      </c>
      <c r="C544" s="230"/>
      <c r="D544" s="156" t="s">
        <v>25</v>
      </c>
      <c r="E544" s="231"/>
      <c r="F544" s="157">
        <f t="shared" si="17"/>
        <v>0</v>
      </c>
      <c r="G544" s="231"/>
    </row>
    <row r="545" spans="1:7" s="153" customFormat="1" ht="12.75">
      <c r="A545" s="156"/>
      <c r="B545" s="189" t="s">
        <v>465</v>
      </c>
      <c r="C545" s="230"/>
      <c r="D545" s="156" t="s">
        <v>25</v>
      </c>
      <c r="E545" s="231"/>
      <c r="F545" s="157">
        <f t="shared" si="17"/>
        <v>0</v>
      </c>
      <c r="G545" s="231"/>
    </row>
    <row r="546" spans="1:7" s="153" customFormat="1" ht="12.75">
      <c r="A546" s="156"/>
      <c r="B546" s="189" t="s">
        <v>466</v>
      </c>
      <c r="C546" s="230"/>
      <c r="D546" s="156" t="s">
        <v>25</v>
      </c>
      <c r="E546" s="231"/>
      <c r="F546" s="157">
        <f t="shared" si="17"/>
        <v>0</v>
      </c>
      <c r="G546" s="231"/>
    </row>
    <row r="547" spans="1:7" s="153" customFormat="1" ht="12.75">
      <c r="A547" s="156"/>
      <c r="B547" s="189" t="s">
        <v>467</v>
      </c>
      <c r="C547" s="230"/>
      <c r="D547" s="156" t="s">
        <v>42</v>
      </c>
      <c r="E547" s="231"/>
      <c r="F547" s="157">
        <f t="shared" si="17"/>
        <v>0</v>
      </c>
      <c r="G547" s="231"/>
    </row>
    <row r="548" spans="1:7" s="153" customFormat="1" ht="12.75">
      <c r="A548" s="156"/>
      <c r="B548" s="189" t="s">
        <v>468</v>
      </c>
      <c r="C548" s="230"/>
      <c r="D548" s="156" t="s">
        <v>42</v>
      </c>
      <c r="E548" s="231"/>
      <c r="F548" s="157">
        <f t="shared" si="17"/>
        <v>0</v>
      </c>
      <c r="G548" s="231"/>
    </row>
    <row r="549" spans="1:7" s="153" customFormat="1" ht="12.75">
      <c r="A549" s="156"/>
      <c r="B549" s="189"/>
      <c r="C549" s="177"/>
      <c r="D549" s="156"/>
      <c r="E549" s="157"/>
      <c r="F549" s="157"/>
      <c r="G549" s="157"/>
    </row>
    <row r="550" spans="1:7" s="153" customFormat="1" ht="12.75">
      <c r="A550" s="156"/>
      <c r="B550" s="184" t="s">
        <v>469</v>
      </c>
      <c r="C550" s="177"/>
      <c r="D550" s="156"/>
      <c r="E550" s="157"/>
      <c r="F550" s="157"/>
      <c r="G550" s="157">
        <f>SUM(F550:F551)</f>
        <v>0</v>
      </c>
    </row>
    <row r="551" spans="1:7" s="153" customFormat="1" ht="12.75">
      <c r="A551" s="156"/>
      <c r="B551" s="189" t="s">
        <v>470</v>
      </c>
      <c r="C551" s="230"/>
      <c r="D551" s="156" t="s">
        <v>471</v>
      </c>
      <c r="E551" s="231"/>
      <c r="F551" s="157">
        <f>+E551*C551</f>
        <v>0</v>
      </c>
      <c r="G551" s="231"/>
    </row>
    <row r="552" spans="1:7" s="153" customFormat="1" ht="12.75">
      <c r="A552" s="156"/>
      <c r="B552" s="189"/>
      <c r="C552" s="177"/>
      <c r="D552" s="156"/>
      <c r="E552" s="157"/>
      <c r="F552" s="157"/>
      <c r="G552" s="157"/>
    </row>
    <row r="553" spans="1:7" s="153" customFormat="1" ht="12.75">
      <c r="A553" s="156"/>
      <c r="B553" s="184" t="s">
        <v>472</v>
      </c>
      <c r="C553" s="177"/>
      <c r="D553" s="156"/>
      <c r="E553" s="157"/>
      <c r="F553" s="157"/>
      <c r="G553" s="157">
        <f>SUM(F553:F556)</f>
        <v>0</v>
      </c>
    </row>
    <row r="554" spans="1:7" s="153" customFormat="1" ht="12.75">
      <c r="A554" s="156"/>
      <c r="B554" s="189" t="s">
        <v>473</v>
      </c>
      <c r="C554" s="230"/>
      <c r="D554" s="156" t="s">
        <v>43</v>
      </c>
      <c r="E554" s="231"/>
      <c r="F554" s="157">
        <f>+E554*C554</f>
        <v>0</v>
      </c>
      <c r="G554" s="231"/>
    </row>
    <row r="555" spans="1:7" s="153" customFormat="1" ht="12.75">
      <c r="A555" s="156"/>
      <c r="B555" s="189" t="s">
        <v>474</v>
      </c>
      <c r="C555" s="230"/>
      <c r="D555" s="156" t="s">
        <v>25</v>
      </c>
      <c r="E555" s="231"/>
      <c r="F555" s="157">
        <f>+E555*C555</f>
        <v>0</v>
      </c>
      <c r="G555" s="231"/>
    </row>
    <row r="556" spans="1:7" s="153" customFormat="1" ht="12.75">
      <c r="A556" s="156"/>
      <c r="B556" s="189"/>
      <c r="C556" s="177"/>
      <c r="D556" s="156"/>
      <c r="E556" s="157"/>
      <c r="F556" s="157"/>
      <c r="G556" s="157"/>
    </row>
    <row r="557" spans="1:7" s="153" customFormat="1" ht="12.75">
      <c r="A557" s="156"/>
      <c r="B557" s="189"/>
      <c r="C557" s="177"/>
      <c r="D557" s="156"/>
      <c r="E557" s="157"/>
      <c r="F557" s="157"/>
      <c r="G557" s="157"/>
    </row>
    <row r="558" spans="1:7" s="153" customFormat="1" ht="12.75">
      <c r="A558" s="151">
        <v>23</v>
      </c>
      <c r="B558" s="194" t="s">
        <v>77</v>
      </c>
      <c r="C558" s="177"/>
      <c r="D558" s="156"/>
      <c r="E558" s="157"/>
      <c r="F558" s="182">
        <f>+G558/$I$4</f>
        <v>0</v>
      </c>
      <c r="G558" s="182">
        <f>SUM(G559:G639)</f>
        <v>0</v>
      </c>
    </row>
    <row r="559" spans="1:7" s="153" customFormat="1" ht="12.75">
      <c r="A559" s="156"/>
      <c r="B559" s="184" t="s">
        <v>475</v>
      </c>
      <c r="C559" s="177"/>
      <c r="D559" s="156"/>
      <c r="E559" s="157"/>
      <c r="F559" s="157"/>
      <c r="G559" s="157">
        <f>SUM(F559:F592)</f>
        <v>0</v>
      </c>
    </row>
    <row r="560" spans="1:7" s="153" customFormat="1" ht="25.5">
      <c r="A560" s="156"/>
      <c r="B560" s="189" t="s">
        <v>476</v>
      </c>
      <c r="C560" s="177"/>
      <c r="D560" s="156"/>
      <c r="E560" s="157"/>
      <c r="F560" s="157"/>
      <c r="G560" s="157"/>
    </row>
    <row r="561" spans="1:7" s="153" customFormat="1" ht="12.75">
      <c r="A561" s="156"/>
      <c r="B561" s="186" t="s">
        <v>477</v>
      </c>
      <c r="C561" s="230"/>
      <c r="D561" s="156" t="s">
        <v>25</v>
      </c>
      <c r="E561" s="231"/>
      <c r="F561" s="157">
        <f aca="true" t="shared" si="18" ref="F561:F600">+E561*C561</f>
        <v>0</v>
      </c>
      <c r="G561" s="231"/>
    </row>
    <row r="562" spans="1:7" s="153" customFormat="1" ht="12.75">
      <c r="A562" s="156"/>
      <c r="B562" s="186" t="s">
        <v>478</v>
      </c>
      <c r="C562" s="230"/>
      <c r="D562" s="156" t="s">
        <v>25</v>
      </c>
      <c r="E562" s="231"/>
      <c r="F562" s="157">
        <f t="shared" si="18"/>
        <v>0</v>
      </c>
      <c r="G562" s="231"/>
    </row>
    <row r="563" spans="1:7" s="153" customFormat="1" ht="12.75">
      <c r="A563" s="156"/>
      <c r="B563" s="186" t="s">
        <v>479</v>
      </c>
      <c r="C563" s="230"/>
      <c r="D563" s="156" t="s">
        <v>25</v>
      </c>
      <c r="E563" s="231"/>
      <c r="F563" s="157">
        <f t="shared" si="18"/>
        <v>0</v>
      </c>
      <c r="G563" s="231"/>
    </row>
    <row r="564" spans="1:7" s="153" customFormat="1" ht="12.75">
      <c r="A564" s="156"/>
      <c r="B564" s="186" t="s">
        <v>480</v>
      </c>
      <c r="C564" s="230"/>
      <c r="D564" s="156" t="s">
        <v>25</v>
      </c>
      <c r="E564" s="231"/>
      <c r="F564" s="157">
        <f t="shared" si="18"/>
        <v>0</v>
      </c>
      <c r="G564" s="231"/>
    </row>
    <row r="565" spans="1:7" s="153" customFormat="1" ht="12.75">
      <c r="A565" s="156"/>
      <c r="B565" s="186" t="s">
        <v>481</v>
      </c>
      <c r="C565" s="230"/>
      <c r="D565" s="156" t="s">
        <v>25</v>
      </c>
      <c r="E565" s="231"/>
      <c r="F565" s="157">
        <f t="shared" si="18"/>
        <v>0</v>
      </c>
      <c r="G565" s="231"/>
    </row>
    <row r="566" spans="1:7" s="153" customFormat="1" ht="12.75">
      <c r="A566" s="156"/>
      <c r="B566" s="186" t="s">
        <v>482</v>
      </c>
      <c r="C566" s="230"/>
      <c r="D566" s="156" t="s">
        <v>25</v>
      </c>
      <c r="E566" s="231"/>
      <c r="F566" s="157">
        <f t="shared" si="18"/>
        <v>0</v>
      </c>
      <c r="G566" s="231"/>
    </row>
    <row r="567" spans="1:7" s="153" customFormat="1" ht="12.75">
      <c r="A567" s="156"/>
      <c r="B567" s="189" t="s">
        <v>483</v>
      </c>
      <c r="C567" s="177"/>
      <c r="D567" s="156"/>
      <c r="E567" s="157"/>
      <c r="F567" s="157"/>
      <c r="G567" s="157"/>
    </row>
    <row r="568" spans="1:7" s="153" customFormat="1" ht="12.75">
      <c r="A568" s="156"/>
      <c r="B568" s="186" t="s">
        <v>484</v>
      </c>
      <c r="C568" s="230"/>
      <c r="D568" s="156" t="s">
        <v>25</v>
      </c>
      <c r="E568" s="231"/>
      <c r="F568" s="157">
        <f t="shared" si="18"/>
        <v>0</v>
      </c>
      <c r="G568" s="231"/>
    </row>
    <row r="569" spans="1:7" s="153" customFormat="1" ht="12.75">
      <c r="A569" s="156"/>
      <c r="B569" s="186" t="s">
        <v>485</v>
      </c>
      <c r="C569" s="230"/>
      <c r="D569" s="156" t="s">
        <v>25</v>
      </c>
      <c r="E569" s="231"/>
      <c r="F569" s="157">
        <f t="shared" si="18"/>
        <v>0</v>
      </c>
      <c r="G569" s="231"/>
    </row>
    <row r="570" spans="1:7" s="153" customFormat="1" ht="12.75">
      <c r="A570" s="156"/>
      <c r="B570" s="186" t="s">
        <v>486</v>
      </c>
      <c r="C570" s="230"/>
      <c r="D570" s="156" t="s">
        <v>25</v>
      </c>
      <c r="E570" s="231"/>
      <c r="F570" s="157">
        <f t="shared" si="18"/>
        <v>0</v>
      </c>
      <c r="G570" s="231"/>
    </row>
    <row r="571" spans="1:7" s="153" customFormat="1" ht="12.75">
      <c r="A571" s="156"/>
      <c r="B571" s="186" t="s">
        <v>487</v>
      </c>
      <c r="C571" s="230"/>
      <c r="D571" s="156" t="s">
        <v>25</v>
      </c>
      <c r="E571" s="231"/>
      <c r="F571" s="157">
        <f t="shared" si="18"/>
        <v>0</v>
      </c>
      <c r="G571" s="231"/>
    </row>
    <row r="572" spans="1:7" s="153" customFormat="1" ht="12.75">
      <c r="A572" s="156"/>
      <c r="B572" s="189" t="s">
        <v>488</v>
      </c>
      <c r="C572" s="177"/>
      <c r="D572" s="156"/>
      <c r="E572" s="157"/>
      <c r="F572" s="157"/>
      <c r="G572" s="157"/>
    </row>
    <row r="573" spans="1:7" s="153" customFormat="1" ht="12.75">
      <c r="A573" s="156"/>
      <c r="B573" s="186" t="s">
        <v>489</v>
      </c>
      <c r="C573" s="230"/>
      <c r="D573" s="156" t="s">
        <v>25</v>
      </c>
      <c r="E573" s="231"/>
      <c r="F573" s="157">
        <f t="shared" si="18"/>
        <v>0</v>
      </c>
      <c r="G573" s="231"/>
    </row>
    <row r="574" spans="1:7" s="153" customFormat="1" ht="12.75">
      <c r="A574" s="156"/>
      <c r="B574" s="186" t="s">
        <v>490</v>
      </c>
      <c r="C574" s="230"/>
      <c r="D574" s="156" t="s">
        <v>25</v>
      </c>
      <c r="E574" s="231"/>
      <c r="F574" s="157">
        <f t="shared" si="18"/>
        <v>0</v>
      </c>
      <c r="G574" s="231"/>
    </row>
    <row r="575" spans="1:7" s="153" customFormat="1" ht="12.75">
      <c r="A575" s="156"/>
      <c r="B575" s="189" t="s">
        <v>491</v>
      </c>
      <c r="C575" s="230"/>
      <c r="D575" s="156" t="s">
        <v>25</v>
      </c>
      <c r="E575" s="231"/>
      <c r="F575" s="157">
        <f t="shared" si="18"/>
        <v>0</v>
      </c>
      <c r="G575" s="231"/>
    </row>
    <row r="576" spans="1:7" s="153" customFormat="1" ht="12.75">
      <c r="A576" s="156"/>
      <c r="B576" s="189" t="s">
        <v>492</v>
      </c>
      <c r="C576" s="230"/>
      <c r="D576" s="156" t="s">
        <v>493</v>
      </c>
      <c r="E576" s="231"/>
      <c r="F576" s="157">
        <f t="shared" si="18"/>
        <v>0</v>
      </c>
      <c r="G576" s="231"/>
    </row>
    <row r="577" spans="1:7" s="153" customFormat="1" ht="12.75">
      <c r="A577" s="156"/>
      <c r="B577" s="189" t="s">
        <v>494</v>
      </c>
      <c r="C577" s="177"/>
      <c r="D577" s="156"/>
      <c r="E577" s="157"/>
      <c r="F577" s="157"/>
      <c r="G577" s="157"/>
    </row>
    <row r="578" spans="1:7" s="153" customFormat="1" ht="12.75">
      <c r="A578" s="156"/>
      <c r="B578" s="186" t="s">
        <v>495</v>
      </c>
      <c r="C578" s="230"/>
      <c r="D578" s="156" t="s">
        <v>25</v>
      </c>
      <c r="E578" s="231"/>
      <c r="F578" s="157">
        <f t="shared" si="18"/>
        <v>0</v>
      </c>
      <c r="G578" s="231"/>
    </row>
    <row r="579" spans="1:7" s="153" customFormat="1" ht="12.75">
      <c r="A579" s="156"/>
      <c r="B579" s="186" t="s">
        <v>496</v>
      </c>
      <c r="C579" s="230"/>
      <c r="D579" s="156" t="s">
        <v>25</v>
      </c>
      <c r="E579" s="231"/>
      <c r="F579" s="157">
        <f t="shared" si="18"/>
        <v>0</v>
      </c>
      <c r="G579" s="231"/>
    </row>
    <row r="580" spans="1:7" s="153" customFormat="1" ht="12.75">
      <c r="A580" s="156"/>
      <c r="B580" s="186" t="s">
        <v>497</v>
      </c>
      <c r="C580" s="230"/>
      <c r="D580" s="156" t="s">
        <v>25</v>
      </c>
      <c r="E580" s="231"/>
      <c r="F580" s="157">
        <f t="shared" si="18"/>
        <v>0</v>
      </c>
      <c r="G580" s="231"/>
    </row>
    <row r="581" spans="1:7" s="153" customFormat="1" ht="12.75">
      <c r="A581" s="156"/>
      <c r="B581" s="186" t="s">
        <v>498</v>
      </c>
      <c r="C581" s="230"/>
      <c r="D581" s="156" t="s">
        <v>25</v>
      </c>
      <c r="E581" s="231"/>
      <c r="F581" s="157">
        <f t="shared" si="18"/>
        <v>0</v>
      </c>
      <c r="G581" s="231"/>
    </row>
    <row r="582" spans="1:7" s="153" customFormat="1" ht="12.75">
      <c r="A582" s="156"/>
      <c r="B582" s="189" t="s">
        <v>499</v>
      </c>
      <c r="C582" s="177"/>
      <c r="D582" s="156"/>
      <c r="E582" s="157"/>
      <c r="F582" s="157"/>
      <c r="G582" s="157"/>
    </row>
    <row r="583" spans="1:7" s="153" customFormat="1" ht="12.75">
      <c r="A583" s="156"/>
      <c r="B583" s="186" t="s">
        <v>500</v>
      </c>
      <c r="C583" s="230"/>
      <c r="D583" s="156" t="s">
        <v>25</v>
      </c>
      <c r="E583" s="231"/>
      <c r="F583" s="157">
        <f t="shared" si="18"/>
        <v>0</v>
      </c>
      <c r="G583" s="231"/>
    </row>
    <row r="584" spans="1:7" s="153" customFormat="1" ht="12.75">
      <c r="A584" s="156"/>
      <c r="B584" s="186" t="s">
        <v>501</v>
      </c>
      <c r="C584" s="230"/>
      <c r="D584" s="156" t="s">
        <v>25</v>
      </c>
      <c r="E584" s="231"/>
      <c r="F584" s="157">
        <f t="shared" si="18"/>
        <v>0</v>
      </c>
      <c r="G584" s="231"/>
    </row>
    <row r="585" spans="1:7" s="153" customFormat="1" ht="12.75">
      <c r="A585" s="156"/>
      <c r="B585" s="189" t="s">
        <v>502</v>
      </c>
      <c r="C585" s="230"/>
      <c r="D585" s="156" t="s">
        <v>25</v>
      </c>
      <c r="E585" s="231"/>
      <c r="F585" s="157">
        <f t="shared" si="18"/>
        <v>0</v>
      </c>
      <c r="G585" s="231"/>
    </row>
    <row r="586" spans="1:7" s="153" customFormat="1" ht="12.75">
      <c r="A586" s="156"/>
      <c r="B586" s="189" t="s">
        <v>503</v>
      </c>
      <c r="C586" s="230"/>
      <c r="D586" s="156" t="s">
        <v>25</v>
      </c>
      <c r="E586" s="231"/>
      <c r="F586" s="157">
        <f t="shared" si="18"/>
        <v>0</v>
      </c>
      <c r="G586" s="231"/>
    </row>
    <row r="587" spans="1:7" s="153" customFormat="1" ht="12.75">
      <c r="A587" s="156"/>
      <c r="B587" s="189" t="s">
        <v>504</v>
      </c>
      <c r="C587" s="230"/>
      <c r="D587" s="156" t="s">
        <v>25</v>
      </c>
      <c r="E587" s="231"/>
      <c r="F587" s="157">
        <f t="shared" si="18"/>
        <v>0</v>
      </c>
      <c r="G587" s="231"/>
    </row>
    <row r="588" spans="1:7" s="153" customFormat="1" ht="12.75">
      <c r="A588" s="156"/>
      <c r="B588" s="189" t="s">
        <v>505</v>
      </c>
      <c r="C588" s="230"/>
      <c r="D588" s="156" t="s">
        <v>25</v>
      </c>
      <c r="E588" s="231"/>
      <c r="F588" s="157">
        <f t="shared" si="18"/>
        <v>0</v>
      </c>
      <c r="G588" s="231"/>
    </row>
    <row r="589" spans="1:7" s="153" customFormat="1" ht="12.75">
      <c r="A589" s="156"/>
      <c r="B589" s="189" t="s">
        <v>506</v>
      </c>
      <c r="C589" s="230"/>
      <c r="D589" s="156" t="s">
        <v>25</v>
      </c>
      <c r="E589" s="231"/>
      <c r="F589" s="157">
        <f t="shared" si="18"/>
        <v>0</v>
      </c>
      <c r="G589" s="231"/>
    </row>
    <row r="590" spans="1:7" s="153" customFormat="1" ht="12.75">
      <c r="A590" s="156"/>
      <c r="B590" s="189" t="s">
        <v>507</v>
      </c>
      <c r="C590" s="230"/>
      <c r="D590" s="156" t="s">
        <v>25</v>
      </c>
      <c r="E590" s="231"/>
      <c r="F590" s="157">
        <f t="shared" si="18"/>
        <v>0</v>
      </c>
      <c r="G590" s="231"/>
    </row>
    <row r="591" spans="1:7" s="153" customFormat="1" ht="12.75">
      <c r="A591" s="156"/>
      <c r="B591" s="189" t="s">
        <v>508</v>
      </c>
      <c r="C591" s="230"/>
      <c r="D591" s="156" t="s">
        <v>25</v>
      </c>
      <c r="E591" s="231"/>
      <c r="F591" s="157">
        <f t="shared" si="18"/>
        <v>0</v>
      </c>
      <c r="G591" s="231"/>
    </row>
    <row r="592" spans="1:7" s="153" customFormat="1" ht="12.75">
      <c r="A592" s="156"/>
      <c r="B592" s="189"/>
      <c r="C592" s="177"/>
      <c r="D592" s="156"/>
      <c r="E592" s="157"/>
      <c r="F592" s="157"/>
      <c r="G592" s="157"/>
    </row>
    <row r="593" spans="1:7" s="153" customFormat="1" ht="12.75">
      <c r="A593" s="156"/>
      <c r="B593" s="184" t="s">
        <v>509</v>
      </c>
      <c r="C593" s="177"/>
      <c r="D593" s="156"/>
      <c r="E593" s="157"/>
      <c r="F593" s="157"/>
      <c r="G593" s="157">
        <f>SUM(F593:F601)</f>
        <v>0</v>
      </c>
    </row>
    <row r="594" spans="1:7" s="153" customFormat="1" ht="12.75">
      <c r="A594" s="156"/>
      <c r="B594" s="189" t="s">
        <v>510</v>
      </c>
      <c r="C594" s="230"/>
      <c r="D594" s="156" t="s">
        <v>118</v>
      </c>
      <c r="E594" s="231"/>
      <c r="F594" s="157">
        <f t="shared" si="18"/>
        <v>0</v>
      </c>
      <c r="G594" s="231"/>
    </row>
    <row r="595" spans="1:7" s="153" customFormat="1" ht="12.75">
      <c r="A595" s="156"/>
      <c r="B595" s="189" t="s">
        <v>511</v>
      </c>
      <c r="C595" s="230"/>
      <c r="D595" s="156" t="s">
        <v>24</v>
      </c>
      <c r="E595" s="231"/>
      <c r="F595" s="157">
        <f t="shared" si="18"/>
        <v>0</v>
      </c>
      <c r="G595" s="231"/>
    </row>
    <row r="596" spans="1:7" s="153" customFormat="1" ht="38.25">
      <c r="A596" s="156"/>
      <c r="B596" s="189" t="s">
        <v>512</v>
      </c>
      <c r="C596" s="230"/>
      <c r="D596" s="156" t="s">
        <v>43</v>
      </c>
      <c r="E596" s="231"/>
      <c r="F596" s="157">
        <f t="shared" si="18"/>
        <v>0</v>
      </c>
      <c r="G596" s="231"/>
    </row>
    <row r="597" spans="1:7" s="153" customFormat="1" ht="12.75">
      <c r="A597" s="156"/>
      <c r="B597" s="189" t="s">
        <v>513</v>
      </c>
      <c r="C597" s="230"/>
      <c r="D597" s="156" t="s">
        <v>43</v>
      </c>
      <c r="E597" s="231"/>
      <c r="F597" s="157">
        <f t="shared" si="18"/>
        <v>0</v>
      </c>
      <c r="G597" s="231"/>
    </row>
    <row r="598" spans="1:7" s="153" customFormat="1" ht="12.75">
      <c r="A598" s="156"/>
      <c r="B598" s="189" t="s">
        <v>514</v>
      </c>
      <c r="C598" s="230"/>
      <c r="D598" s="156" t="s">
        <v>25</v>
      </c>
      <c r="E598" s="231"/>
      <c r="F598" s="157">
        <f t="shared" si="18"/>
        <v>0</v>
      </c>
      <c r="G598" s="231"/>
    </row>
    <row r="599" spans="1:7" s="153" customFormat="1" ht="12.75">
      <c r="A599" s="156"/>
      <c r="B599" s="189" t="s">
        <v>515</v>
      </c>
      <c r="C599" s="230"/>
      <c r="D599" s="156" t="s">
        <v>25</v>
      </c>
      <c r="E599" s="231"/>
      <c r="F599" s="157">
        <f t="shared" si="18"/>
        <v>0</v>
      </c>
      <c r="G599" s="231"/>
    </row>
    <row r="600" spans="1:7" s="153" customFormat="1" ht="12.75">
      <c r="A600" s="156"/>
      <c r="B600" s="189" t="s">
        <v>516</v>
      </c>
      <c r="C600" s="230"/>
      <c r="D600" s="156" t="s">
        <v>43</v>
      </c>
      <c r="E600" s="231"/>
      <c r="F600" s="157">
        <f t="shared" si="18"/>
        <v>0</v>
      </c>
      <c r="G600" s="231"/>
    </row>
    <row r="601" spans="1:7" s="153" customFormat="1" ht="12.75">
      <c r="A601" s="156"/>
      <c r="B601" s="189"/>
      <c r="C601" s="177"/>
      <c r="D601" s="156"/>
      <c r="E601" s="157"/>
      <c r="F601" s="157"/>
      <c r="G601" s="157"/>
    </row>
    <row r="602" spans="1:7" s="153" customFormat="1" ht="12.75">
      <c r="A602" s="156"/>
      <c r="B602" s="184" t="s">
        <v>517</v>
      </c>
      <c r="C602" s="177"/>
      <c r="D602" s="156"/>
      <c r="E602" s="157"/>
      <c r="F602" s="157"/>
      <c r="G602" s="157">
        <f>SUM(F602:F612)</f>
        <v>0</v>
      </c>
    </row>
    <row r="603" spans="1:7" s="153" customFormat="1" ht="12.75">
      <c r="A603" s="156"/>
      <c r="B603" s="189" t="s">
        <v>518</v>
      </c>
      <c r="C603" s="230"/>
      <c r="D603" s="156" t="s">
        <v>25</v>
      </c>
      <c r="E603" s="231"/>
      <c r="F603" s="157">
        <f aca="true" t="shared" si="19" ref="F603:F611">+E603*C603</f>
        <v>0</v>
      </c>
      <c r="G603" s="231"/>
    </row>
    <row r="604" spans="1:7" s="153" customFormat="1" ht="12.75">
      <c r="A604" s="156"/>
      <c r="B604" s="189" t="s">
        <v>519</v>
      </c>
      <c r="C604" s="230"/>
      <c r="D604" s="156" t="s">
        <v>25</v>
      </c>
      <c r="E604" s="231"/>
      <c r="F604" s="157">
        <f t="shared" si="19"/>
        <v>0</v>
      </c>
      <c r="G604" s="231"/>
    </row>
    <row r="605" spans="1:7" s="153" customFormat="1" ht="12.75">
      <c r="A605" s="156"/>
      <c r="B605" s="189" t="s">
        <v>520</v>
      </c>
      <c r="C605" s="230"/>
      <c r="D605" s="156" t="s">
        <v>25</v>
      </c>
      <c r="E605" s="231"/>
      <c r="F605" s="157">
        <f t="shared" si="19"/>
        <v>0</v>
      </c>
      <c r="G605" s="231"/>
    </row>
    <row r="606" spans="1:7" s="153" customFormat="1" ht="12.75">
      <c r="A606" s="156"/>
      <c r="B606" s="189" t="s">
        <v>521</v>
      </c>
      <c r="C606" s="230"/>
      <c r="D606" s="156" t="s">
        <v>25</v>
      </c>
      <c r="E606" s="231"/>
      <c r="F606" s="157">
        <f t="shared" si="19"/>
        <v>0</v>
      </c>
      <c r="G606" s="231"/>
    </row>
    <row r="607" spans="1:7" s="153" customFormat="1" ht="12.75">
      <c r="A607" s="156"/>
      <c r="B607" s="186" t="s">
        <v>522</v>
      </c>
      <c r="C607" s="230"/>
      <c r="D607" s="156" t="s">
        <v>25</v>
      </c>
      <c r="E607" s="231"/>
      <c r="F607" s="157">
        <f t="shared" si="19"/>
        <v>0</v>
      </c>
      <c r="G607" s="231"/>
    </row>
    <row r="608" spans="1:7" s="153" customFormat="1" ht="12.75">
      <c r="A608" s="156"/>
      <c r="B608" s="186" t="s">
        <v>523</v>
      </c>
      <c r="C608" s="230"/>
      <c r="D608" s="156" t="s">
        <v>25</v>
      </c>
      <c r="E608" s="231"/>
      <c r="F608" s="157">
        <f t="shared" si="19"/>
        <v>0</v>
      </c>
      <c r="G608" s="231"/>
    </row>
    <row r="609" spans="1:7" s="153" customFormat="1" ht="12.75">
      <c r="A609" s="156"/>
      <c r="B609" s="189" t="s">
        <v>524</v>
      </c>
      <c r="C609" s="230"/>
      <c r="D609" s="156" t="s">
        <v>25</v>
      </c>
      <c r="E609" s="231"/>
      <c r="F609" s="157">
        <f t="shared" si="19"/>
        <v>0</v>
      </c>
      <c r="G609" s="231"/>
    </row>
    <row r="610" spans="1:7" s="153" customFormat="1" ht="12.75">
      <c r="A610" s="156"/>
      <c r="B610" s="189" t="s">
        <v>525</v>
      </c>
      <c r="C610" s="230"/>
      <c r="D610" s="156" t="s">
        <v>42</v>
      </c>
      <c r="E610" s="231"/>
      <c r="F610" s="157">
        <f t="shared" si="19"/>
        <v>0</v>
      </c>
      <c r="G610" s="231"/>
    </row>
    <row r="611" spans="1:7" s="153" customFormat="1" ht="12.75">
      <c r="A611" s="156"/>
      <c r="B611" s="189" t="s">
        <v>526</v>
      </c>
      <c r="C611" s="230"/>
      <c r="D611" s="156" t="s">
        <v>25</v>
      </c>
      <c r="E611" s="231"/>
      <c r="F611" s="157">
        <f t="shared" si="19"/>
        <v>0</v>
      </c>
      <c r="G611" s="231"/>
    </row>
    <row r="612" spans="1:7" s="153" customFormat="1" ht="12.75">
      <c r="A612" s="156"/>
      <c r="B612" s="189"/>
      <c r="C612" s="177"/>
      <c r="D612" s="156"/>
      <c r="E612" s="157"/>
      <c r="F612" s="157"/>
      <c r="G612" s="157"/>
    </row>
    <row r="613" spans="1:7" s="153" customFormat="1" ht="12.75">
      <c r="A613" s="156"/>
      <c r="B613" s="184" t="s">
        <v>527</v>
      </c>
      <c r="C613" s="177"/>
      <c r="D613" s="156"/>
      <c r="E613" s="157"/>
      <c r="F613" s="157"/>
      <c r="G613" s="157">
        <f>SUM(F613:F625)</f>
        <v>0</v>
      </c>
    </row>
    <row r="614" spans="1:7" s="153" customFormat="1" ht="12.75">
      <c r="A614" s="156"/>
      <c r="B614" s="189" t="s">
        <v>528</v>
      </c>
      <c r="C614" s="230"/>
      <c r="D614" s="156" t="s">
        <v>42</v>
      </c>
      <c r="E614" s="231"/>
      <c r="F614" s="157">
        <f aca="true" t="shared" si="20" ref="F614:F624">+E614*C614</f>
        <v>0</v>
      </c>
      <c r="G614" s="231"/>
    </row>
    <row r="615" spans="1:7" s="153" customFormat="1" ht="12.75">
      <c r="A615" s="156"/>
      <c r="B615" s="189" t="s">
        <v>529</v>
      </c>
      <c r="C615" s="230"/>
      <c r="D615" s="156" t="s">
        <v>42</v>
      </c>
      <c r="E615" s="231"/>
      <c r="F615" s="157">
        <f t="shared" si="20"/>
        <v>0</v>
      </c>
      <c r="G615" s="231"/>
    </row>
    <row r="616" spans="1:7" s="153" customFormat="1" ht="12.75">
      <c r="A616" s="156"/>
      <c r="B616" s="189" t="s">
        <v>530</v>
      </c>
      <c r="C616" s="230"/>
      <c r="D616" s="156" t="s">
        <v>42</v>
      </c>
      <c r="E616" s="231"/>
      <c r="F616" s="157">
        <f t="shared" si="20"/>
        <v>0</v>
      </c>
      <c r="G616" s="231"/>
    </row>
    <row r="617" spans="1:7" s="153" customFormat="1" ht="12.75">
      <c r="A617" s="156"/>
      <c r="B617" s="189" t="s">
        <v>531</v>
      </c>
      <c r="C617" s="230"/>
      <c r="D617" s="156" t="s">
        <v>42</v>
      </c>
      <c r="E617" s="231"/>
      <c r="F617" s="157">
        <f t="shared" si="20"/>
        <v>0</v>
      </c>
      <c r="G617" s="231"/>
    </row>
    <row r="618" spans="1:7" s="153" customFormat="1" ht="12.75">
      <c r="A618" s="156"/>
      <c r="B618" s="189" t="s">
        <v>532</v>
      </c>
      <c r="C618" s="230"/>
      <c r="D618" s="156" t="s">
        <v>25</v>
      </c>
      <c r="E618" s="231"/>
      <c r="F618" s="157">
        <f t="shared" si="20"/>
        <v>0</v>
      </c>
      <c r="G618" s="231"/>
    </row>
    <row r="619" spans="1:7" s="153" customFormat="1" ht="12.75">
      <c r="A619" s="156"/>
      <c r="B619" s="189" t="s">
        <v>533</v>
      </c>
      <c r="C619" s="230"/>
      <c r="D619" s="156" t="s">
        <v>25</v>
      </c>
      <c r="E619" s="231"/>
      <c r="F619" s="157">
        <f>+E619*C619</f>
        <v>0</v>
      </c>
      <c r="G619" s="231"/>
    </row>
    <row r="620" spans="1:7" s="153" customFormat="1" ht="12.75">
      <c r="A620" s="156"/>
      <c r="B620" s="189" t="s">
        <v>534</v>
      </c>
      <c r="C620" s="230"/>
      <c r="D620" s="156" t="s">
        <v>25</v>
      </c>
      <c r="E620" s="231"/>
      <c r="F620" s="157">
        <f t="shared" si="20"/>
        <v>0</v>
      </c>
      <c r="G620" s="231"/>
    </row>
    <row r="621" spans="1:7" s="153" customFormat="1" ht="12.75">
      <c r="A621" s="156"/>
      <c r="B621" s="189" t="s">
        <v>535</v>
      </c>
      <c r="C621" s="230"/>
      <c r="D621" s="156" t="s">
        <v>25</v>
      </c>
      <c r="E621" s="231"/>
      <c r="F621" s="157">
        <f t="shared" si="20"/>
        <v>0</v>
      </c>
      <c r="G621" s="231"/>
    </row>
    <row r="622" spans="1:7" s="153" customFormat="1" ht="12.75">
      <c r="A622" s="156"/>
      <c r="B622" s="189" t="s">
        <v>536</v>
      </c>
      <c r="C622" s="230"/>
      <c r="D622" s="156" t="s">
        <v>25</v>
      </c>
      <c r="E622" s="231"/>
      <c r="F622" s="157">
        <f t="shared" si="20"/>
        <v>0</v>
      </c>
      <c r="G622" s="231"/>
    </row>
    <row r="623" spans="1:7" s="153" customFormat="1" ht="12.75">
      <c r="A623" s="156"/>
      <c r="B623" s="189" t="s">
        <v>537</v>
      </c>
      <c r="C623" s="230"/>
      <c r="D623" s="156" t="s">
        <v>25</v>
      </c>
      <c r="E623" s="231"/>
      <c r="F623" s="157">
        <f t="shared" si="20"/>
        <v>0</v>
      </c>
      <c r="G623" s="231"/>
    </row>
    <row r="624" spans="1:7" s="153" customFormat="1" ht="12.75">
      <c r="A624" s="156"/>
      <c r="B624" s="189" t="s">
        <v>538</v>
      </c>
      <c r="C624" s="230"/>
      <c r="D624" s="156" t="s">
        <v>25</v>
      </c>
      <c r="E624" s="231"/>
      <c r="F624" s="157">
        <f t="shared" si="20"/>
        <v>0</v>
      </c>
      <c r="G624" s="231"/>
    </row>
    <row r="625" spans="1:7" s="153" customFormat="1" ht="12.75">
      <c r="A625" s="156"/>
      <c r="B625" s="189"/>
      <c r="C625" s="177"/>
      <c r="D625" s="156"/>
      <c r="E625" s="157"/>
      <c r="F625" s="157"/>
      <c r="G625" s="157"/>
    </row>
    <row r="626" spans="1:7" s="153" customFormat="1" ht="12.75">
      <c r="A626" s="156"/>
      <c r="B626" s="184" t="s">
        <v>539</v>
      </c>
      <c r="C626" s="177"/>
      <c r="D626" s="156"/>
      <c r="E626" s="157"/>
      <c r="F626" s="157"/>
      <c r="G626" s="157">
        <f>SUM(F626:F629)</f>
        <v>0</v>
      </c>
    </row>
    <row r="627" spans="1:7" s="153" customFormat="1" ht="12.75">
      <c r="A627" s="156"/>
      <c r="B627" s="189" t="s">
        <v>540</v>
      </c>
      <c r="C627" s="230"/>
      <c r="D627" s="156" t="s">
        <v>471</v>
      </c>
      <c r="E627" s="231"/>
      <c r="F627" s="157">
        <f>+E627*C627</f>
        <v>0</v>
      </c>
      <c r="G627" s="231"/>
    </row>
    <row r="628" spans="1:7" s="153" customFormat="1" ht="12.75">
      <c r="A628" s="156"/>
      <c r="B628" s="189" t="s">
        <v>541</v>
      </c>
      <c r="C628" s="230"/>
      <c r="D628" s="156" t="s">
        <v>43</v>
      </c>
      <c r="E628" s="231"/>
      <c r="F628" s="157">
        <f>+E628*C628</f>
        <v>0</v>
      </c>
      <c r="G628" s="231"/>
    </row>
    <row r="629" spans="1:7" s="153" customFormat="1" ht="12.75">
      <c r="A629" s="156"/>
      <c r="B629" s="189"/>
      <c r="C629" s="177"/>
      <c r="D629" s="156"/>
      <c r="E629" s="157"/>
      <c r="F629" s="157"/>
      <c r="G629" s="157"/>
    </row>
    <row r="630" spans="1:7" s="153" customFormat="1" ht="12.75">
      <c r="A630" s="156"/>
      <c r="B630" s="184" t="s">
        <v>542</v>
      </c>
      <c r="C630" s="177"/>
      <c r="D630" s="156"/>
      <c r="E630" s="157"/>
      <c r="F630" s="157"/>
      <c r="G630" s="157">
        <f>SUM(F630:F632)</f>
        <v>0</v>
      </c>
    </row>
    <row r="631" spans="1:7" s="153" customFormat="1" ht="12.75">
      <c r="A631" s="156"/>
      <c r="B631" s="189" t="s">
        <v>543</v>
      </c>
      <c r="C631" s="230"/>
      <c r="D631" s="156" t="s">
        <v>24</v>
      </c>
      <c r="E631" s="231"/>
      <c r="F631" s="157">
        <f>+E631*C631</f>
        <v>0</v>
      </c>
      <c r="G631" s="231"/>
    </row>
    <row r="632" spans="1:7" s="153" customFormat="1" ht="12.75">
      <c r="A632" s="156"/>
      <c r="B632" s="189"/>
      <c r="C632" s="177"/>
      <c r="D632" s="156"/>
      <c r="E632" s="157"/>
      <c r="F632" s="157"/>
      <c r="G632" s="157"/>
    </row>
    <row r="633" spans="1:7" s="153" customFormat="1" ht="12.75">
      <c r="A633" s="156"/>
      <c r="B633" s="184" t="s">
        <v>544</v>
      </c>
      <c r="C633" s="177"/>
      <c r="D633" s="156"/>
      <c r="E633" s="157"/>
      <c r="F633" s="157"/>
      <c r="G633" s="157">
        <f>SUM(F633:F639)</f>
        <v>0</v>
      </c>
    </row>
    <row r="634" spans="1:7" s="153" customFormat="1" ht="12.75">
      <c r="A634" s="156"/>
      <c r="B634" s="189" t="s">
        <v>85</v>
      </c>
      <c r="C634" s="230"/>
      <c r="D634" s="156" t="s">
        <v>42</v>
      </c>
      <c r="E634" s="231"/>
      <c r="F634" s="157">
        <f aca="true" t="shared" si="21" ref="F634:F639">+E634*C634</f>
        <v>0</v>
      </c>
      <c r="G634" s="231"/>
    </row>
    <row r="635" spans="1:7" s="153" customFormat="1" ht="12.75">
      <c r="A635" s="156"/>
      <c r="B635" s="189" t="s">
        <v>545</v>
      </c>
      <c r="C635" s="230"/>
      <c r="D635" s="156" t="s">
        <v>42</v>
      </c>
      <c r="E635" s="231"/>
      <c r="F635" s="157">
        <f t="shared" si="21"/>
        <v>0</v>
      </c>
      <c r="G635" s="231"/>
    </row>
    <row r="636" spans="1:7" s="153" customFormat="1" ht="12.75">
      <c r="A636" s="156"/>
      <c r="B636" s="189" t="s">
        <v>546</v>
      </c>
      <c r="C636" s="230"/>
      <c r="D636" s="156" t="s">
        <v>25</v>
      </c>
      <c r="E636" s="231"/>
      <c r="F636" s="157">
        <f t="shared" si="21"/>
        <v>0</v>
      </c>
      <c r="G636" s="231"/>
    </row>
    <row r="637" spans="1:7" s="153" customFormat="1" ht="12.75">
      <c r="A637" s="156"/>
      <c r="B637" s="189" t="s">
        <v>547</v>
      </c>
      <c r="C637" s="230"/>
      <c r="D637" s="156" t="s">
        <v>25</v>
      </c>
      <c r="E637" s="231"/>
      <c r="F637" s="157">
        <f t="shared" si="21"/>
        <v>0</v>
      </c>
      <c r="G637" s="231"/>
    </row>
    <row r="638" spans="1:7" s="153" customFormat="1" ht="12.75">
      <c r="A638" s="156"/>
      <c r="B638" s="189" t="s">
        <v>548</v>
      </c>
      <c r="C638" s="230"/>
      <c r="D638" s="156" t="s">
        <v>25</v>
      </c>
      <c r="E638" s="231"/>
      <c r="F638" s="157">
        <f t="shared" si="21"/>
        <v>0</v>
      </c>
      <c r="G638" s="231"/>
    </row>
    <row r="639" spans="1:7" s="153" customFormat="1" ht="12.75">
      <c r="A639" s="156"/>
      <c r="B639" s="189" t="s">
        <v>549</v>
      </c>
      <c r="C639" s="230"/>
      <c r="D639" s="156" t="s">
        <v>25</v>
      </c>
      <c r="E639" s="231"/>
      <c r="F639" s="157">
        <f t="shared" si="21"/>
        <v>0</v>
      </c>
      <c r="G639" s="231"/>
    </row>
    <row r="640" spans="1:7" s="153" customFormat="1" ht="12.75">
      <c r="A640" s="156"/>
      <c r="B640" s="189"/>
      <c r="C640" s="177"/>
      <c r="D640" s="156"/>
      <c r="E640" s="157"/>
      <c r="F640" s="157"/>
      <c r="G640" s="157"/>
    </row>
    <row r="641" spans="1:7" s="153" customFormat="1" ht="12.75">
      <c r="A641" s="190"/>
      <c r="B641" s="191" t="s">
        <v>52</v>
      </c>
      <c r="C641" s="192"/>
      <c r="D641" s="190"/>
      <c r="E641" s="193"/>
      <c r="F641" s="181">
        <f>+I492/$I$4</f>
        <v>0</v>
      </c>
      <c r="G641" s="181">
        <f>+G558+G495+G492</f>
        <v>0</v>
      </c>
    </row>
    <row r="642" spans="1:7" s="153" customFormat="1" ht="12.75">
      <c r="A642" s="156"/>
      <c r="B642" s="189"/>
      <c r="C642" s="177"/>
      <c r="D642" s="156"/>
      <c r="E642" s="157"/>
      <c r="F642" s="157"/>
      <c r="G642" s="157"/>
    </row>
    <row r="643" spans="1:9" s="153" customFormat="1" ht="12.75">
      <c r="A643" s="151">
        <v>26</v>
      </c>
      <c r="B643" s="194" t="s">
        <v>53</v>
      </c>
      <c r="C643" s="177"/>
      <c r="D643" s="156"/>
      <c r="E643" s="157"/>
      <c r="F643" s="182"/>
      <c r="G643" s="182"/>
      <c r="I643" s="175">
        <f>+G689</f>
        <v>0</v>
      </c>
    </row>
    <row r="644" spans="1:7" s="153" customFormat="1" ht="12.75">
      <c r="A644" s="156"/>
      <c r="B644" s="205" t="s">
        <v>88</v>
      </c>
      <c r="C644" s="187"/>
      <c r="D644" s="188"/>
      <c r="E644" s="202"/>
      <c r="F644" s="202"/>
      <c r="G644" s="202">
        <f>SUM(F645:F651)</f>
        <v>0</v>
      </c>
    </row>
    <row r="645" spans="1:7" s="153" customFormat="1" ht="12.75">
      <c r="A645" s="156"/>
      <c r="B645" s="206" t="s">
        <v>550</v>
      </c>
      <c r="C645" s="230"/>
      <c r="D645" s="188" t="s">
        <v>551</v>
      </c>
      <c r="E645" s="231"/>
      <c r="F645" s="202">
        <f aca="true" t="shared" si="22" ref="F645:F650">+E645*C645</f>
        <v>0</v>
      </c>
      <c r="G645" s="231"/>
    </row>
    <row r="646" spans="1:7" s="153" customFormat="1" ht="12.75">
      <c r="A646" s="156"/>
      <c r="B646" s="206" t="s">
        <v>552</v>
      </c>
      <c r="C646" s="230"/>
      <c r="D646" s="188" t="s">
        <v>551</v>
      </c>
      <c r="E646" s="231"/>
      <c r="F646" s="202">
        <f t="shared" si="22"/>
        <v>0</v>
      </c>
      <c r="G646" s="231"/>
    </row>
    <row r="647" spans="1:7" s="153" customFormat="1" ht="12.75">
      <c r="A647" s="156"/>
      <c r="B647" s="206" t="s">
        <v>553</v>
      </c>
      <c r="C647" s="230"/>
      <c r="D647" s="188" t="s">
        <v>554</v>
      </c>
      <c r="E647" s="231"/>
      <c r="F647" s="202">
        <f t="shared" si="22"/>
        <v>0</v>
      </c>
      <c r="G647" s="231"/>
    </row>
    <row r="648" spans="1:7" s="153" customFormat="1" ht="12.75">
      <c r="A648" s="156"/>
      <c r="B648" s="206" t="s">
        <v>555</v>
      </c>
      <c r="C648" s="230"/>
      <c r="D648" s="188" t="s">
        <v>25</v>
      </c>
      <c r="E648" s="231"/>
      <c r="F648" s="202">
        <f t="shared" si="22"/>
        <v>0</v>
      </c>
      <c r="G648" s="231"/>
    </row>
    <row r="649" spans="1:7" s="153" customFormat="1" ht="12.75">
      <c r="A649" s="156"/>
      <c r="B649" s="206" t="s">
        <v>556</v>
      </c>
      <c r="C649" s="230"/>
      <c r="D649" s="188" t="s">
        <v>551</v>
      </c>
      <c r="E649" s="231"/>
      <c r="F649" s="202">
        <f t="shared" si="22"/>
        <v>0</v>
      </c>
      <c r="G649" s="231"/>
    </row>
    <row r="650" spans="1:7" s="153" customFormat="1" ht="12.75">
      <c r="A650" s="156"/>
      <c r="B650" s="206" t="s">
        <v>557</v>
      </c>
      <c r="C650" s="230"/>
      <c r="D650" s="188" t="s">
        <v>42</v>
      </c>
      <c r="E650" s="231"/>
      <c r="F650" s="202">
        <f t="shared" si="22"/>
        <v>0</v>
      </c>
      <c r="G650" s="231"/>
    </row>
    <row r="651" spans="1:7" s="153" customFormat="1" ht="12.75">
      <c r="A651" s="156"/>
      <c r="B651" s="206"/>
      <c r="C651" s="187"/>
      <c r="D651" s="188"/>
      <c r="E651" s="202"/>
      <c r="F651" s="202"/>
      <c r="G651" s="202"/>
    </row>
    <row r="652" spans="1:7" s="153" customFormat="1" ht="12.75">
      <c r="A652" s="156"/>
      <c r="B652" s="205" t="s">
        <v>558</v>
      </c>
      <c r="C652" s="187"/>
      <c r="D652" s="188"/>
      <c r="E652" s="202"/>
      <c r="F652" s="202"/>
      <c r="G652" s="202">
        <f>SUM(F653:F654)</f>
        <v>0</v>
      </c>
    </row>
    <row r="653" spans="1:7" s="153" customFormat="1" ht="25.5">
      <c r="A653" s="156"/>
      <c r="B653" s="206" t="s">
        <v>559</v>
      </c>
      <c r="C653" s="230"/>
      <c r="D653" s="188" t="s">
        <v>554</v>
      </c>
      <c r="E653" s="231"/>
      <c r="F653" s="202">
        <f>+E653*C653</f>
        <v>0</v>
      </c>
      <c r="G653" s="231"/>
    </row>
    <row r="654" spans="1:7" s="153" customFormat="1" ht="12.75">
      <c r="A654" s="156"/>
      <c r="B654" s="206"/>
      <c r="C654" s="187"/>
      <c r="D654" s="188"/>
      <c r="E654" s="202"/>
      <c r="F654" s="202"/>
      <c r="G654" s="202"/>
    </row>
    <row r="655" spans="1:7" s="153" customFormat="1" ht="12.75">
      <c r="A655" s="156"/>
      <c r="B655" s="205" t="s">
        <v>89</v>
      </c>
      <c r="C655" s="187"/>
      <c r="D655" s="188"/>
      <c r="E655" s="202"/>
      <c r="F655" s="202"/>
      <c r="G655" s="202">
        <f>SUM(F656:F662)</f>
        <v>0</v>
      </c>
    </row>
    <row r="656" spans="1:7" s="153" customFormat="1" ht="12.75">
      <c r="A656" s="156"/>
      <c r="B656" s="206" t="s">
        <v>560</v>
      </c>
      <c r="C656" s="230"/>
      <c r="D656" s="188" t="s">
        <v>25</v>
      </c>
      <c r="E656" s="231"/>
      <c r="F656" s="202">
        <f aca="true" t="shared" si="23" ref="F656:F662">+E656*C656</f>
        <v>0</v>
      </c>
      <c r="G656" s="231"/>
    </row>
    <row r="657" spans="1:7" s="153" customFormat="1" ht="12.75">
      <c r="A657" s="156"/>
      <c r="B657" s="206" t="s">
        <v>561</v>
      </c>
      <c r="C657" s="230"/>
      <c r="D657" s="188" t="s">
        <v>25</v>
      </c>
      <c r="E657" s="231"/>
      <c r="F657" s="202">
        <f t="shared" si="23"/>
        <v>0</v>
      </c>
      <c r="G657" s="231"/>
    </row>
    <row r="658" spans="1:7" s="153" customFormat="1" ht="12.75">
      <c r="A658" s="156"/>
      <c r="B658" s="206" t="s">
        <v>562</v>
      </c>
      <c r="C658" s="230"/>
      <c r="D658" s="188" t="s">
        <v>25</v>
      </c>
      <c r="E658" s="231"/>
      <c r="F658" s="202">
        <f t="shared" si="23"/>
        <v>0</v>
      </c>
      <c r="G658" s="231"/>
    </row>
    <row r="659" spans="1:7" s="153" customFormat="1" ht="25.5">
      <c r="A659" s="156"/>
      <c r="B659" s="206" t="s">
        <v>563</v>
      </c>
      <c r="C659" s="230"/>
      <c r="D659" s="188" t="s">
        <v>25</v>
      </c>
      <c r="E659" s="231"/>
      <c r="F659" s="202">
        <f t="shared" si="23"/>
        <v>0</v>
      </c>
      <c r="G659" s="231"/>
    </row>
    <row r="660" spans="1:7" s="153" customFormat="1" ht="12.75">
      <c r="A660" s="156"/>
      <c r="B660" s="206" t="s">
        <v>564</v>
      </c>
      <c r="C660" s="230"/>
      <c r="D660" s="188" t="s">
        <v>25</v>
      </c>
      <c r="E660" s="231"/>
      <c r="F660" s="202">
        <f t="shared" si="23"/>
        <v>0</v>
      </c>
      <c r="G660" s="231"/>
    </row>
    <row r="661" spans="1:7" s="153" customFormat="1" ht="12.75">
      <c r="A661" s="156"/>
      <c r="B661" s="206" t="s">
        <v>565</v>
      </c>
      <c r="C661" s="230"/>
      <c r="D661" s="188" t="s">
        <v>25</v>
      </c>
      <c r="E661" s="231"/>
      <c r="F661" s="202">
        <f t="shared" si="23"/>
        <v>0</v>
      </c>
      <c r="G661" s="231"/>
    </row>
    <row r="662" spans="1:7" s="153" customFormat="1" ht="38.25">
      <c r="A662" s="156"/>
      <c r="B662" s="206" t="s">
        <v>566</v>
      </c>
      <c r="C662" s="230"/>
      <c r="D662" s="188" t="s">
        <v>43</v>
      </c>
      <c r="E662" s="231"/>
      <c r="F662" s="202">
        <f t="shared" si="23"/>
        <v>0</v>
      </c>
      <c r="G662" s="231"/>
    </row>
    <row r="663" spans="1:7" s="153" customFormat="1" ht="12.75">
      <c r="A663" s="156"/>
      <c r="B663" s="206"/>
      <c r="C663" s="187"/>
      <c r="D663" s="188"/>
      <c r="E663" s="202"/>
      <c r="F663" s="202"/>
      <c r="G663" s="202"/>
    </row>
    <row r="664" spans="1:7" s="153" customFormat="1" ht="12.75">
      <c r="A664" s="156"/>
      <c r="B664" s="205" t="s">
        <v>567</v>
      </c>
      <c r="C664" s="187"/>
      <c r="D664" s="188"/>
      <c r="E664" s="202"/>
      <c r="F664" s="202"/>
      <c r="G664" s="202">
        <f>SUM(F665:F667)</f>
        <v>0</v>
      </c>
    </row>
    <row r="665" spans="1:7" s="153" customFormat="1" ht="12.75">
      <c r="A665" s="156"/>
      <c r="B665" s="206" t="s">
        <v>568</v>
      </c>
      <c r="C665" s="230"/>
      <c r="D665" s="188" t="s">
        <v>25</v>
      </c>
      <c r="E665" s="231"/>
      <c r="F665" s="202">
        <f>+E665*C665</f>
        <v>0</v>
      </c>
      <c r="G665" s="231"/>
    </row>
    <row r="666" spans="1:7" s="153" customFormat="1" ht="12.75">
      <c r="A666" s="156"/>
      <c r="B666" s="206" t="s">
        <v>569</v>
      </c>
      <c r="C666" s="230"/>
      <c r="D666" s="188" t="s">
        <v>42</v>
      </c>
      <c r="E666" s="231"/>
      <c r="F666" s="202">
        <f>+E666*C666</f>
        <v>0</v>
      </c>
      <c r="G666" s="231"/>
    </row>
    <row r="667" spans="1:7" s="153" customFormat="1" ht="25.5">
      <c r="A667" s="156"/>
      <c r="B667" s="206" t="s">
        <v>570</v>
      </c>
      <c r="C667" s="230"/>
      <c r="D667" s="188" t="s">
        <v>25</v>
      </c>
      <c r="E667" s="231"/>
      <c r="F667" s="202">
        <f>+E667*C667</f>
        <v>0</v>
      </c>
      <c r="G667" s="231"/>
    </row>
    <row r="668" spans="1:7" s="153" customFormat="1" ht="12.75">
      <c r="A668" s="156"/>
      <c r="B668" s="206"/>
      <c r="C668" s="187"/>
      <c r="D668" s="188"/>
      <c r="E668" s="202"/>
      <c r="F668" s="202"/>
      <c r="G668" s="202"/>
    </row>
    <row r="669" spans="1:7" s="153" customFormat="1" ht="12.75">
      <c r="A669" s="156"/>
      <c r="B669" s="205" t="s">
        <v>391</v>
      </c>
      <c r="C669" s="187"/>
      <c r="D669" s="188"/>
      <c r="E669" s="202"/>
      <c r="F669" s="202"/>
      <c r="G669" s="202">
        <f>SUM(F670:F678)</f>
        <v>0</v>
      </c>
    </row>
    <row r="670" spans="1:7" s="153" customFormat="1" ht="12.75">
      <c r="A670" s="156"/>
      <c r="B670" s="206" t="s">
        <v>571</v>
      </c>
      <c r="C670" s="230"/>
      <c r="D670" s="188" t="s">
        <v>25</v>
      </c>
      <c r="E670" s="231"/>
      <c r="F670" s="202">
        <f aca="true" t="shared" si="24" ref="F670:F677">+E670*C670</f>
        <v>0</v>
      </c>
      <c r="G670" s="231"/>
    </row>
    <row r="671" spans="1:7" s="153" customFormat="1" ht="12.75">
      <c r="A671" s="156"/>
      <c r="B671" s="206" t="s">
        <v>569</v>
      </c>
      <c r="C671" s="230"/>
      <c r="D671" s="188" t="s">
        <v>42</v>
      </c>
      <c r="E671" s="231"/>
      <c r="F671" s="202">
        <f t="shared" si="24"/>
        <v>0</v>
      </c>
      <c r="G671" s="231"/>
    </row>
    <row r="672" spans="1:7" s="153" customFormat="1" ht="25.5">
      <c r="A672" s="156"/>
      <c r="B672" s="206" t="s">
        <v>572</v>
      </c>
      <c r="C672" s="230"/>
      <c r="D672" s="188" t="s">
        <v>25</v>
      </c>
      <c r="E672" s="231"/>
      <c r="F672" s="202">
        <f t="shared" si="24"/>
        <v>0</v>
      </c>
      <c r="G672" s="231"/>
    </row>
    <row r="673" spans="1:7" s="153" customFormat="1" ht="25.5">
      <c r="A673" s="156"/>
      <c r="B673" s="206" t="s">
        <v>573</v>
      </c>
      <c r="C673" s="230"/>
      <c r="D673" s="188" t="s">
        <v>25</v>
      </c>
      <c r="E673" s="231"/>
      <c r="F673" s="202">
        <f t="shared" si="24"/>
        <v>0</v>
      </c>
      <c r="G673" s="231"/>
    </row>
    <row r="674" spans="1:7" s="153" customFormat="1" ht="12.75">
      <c r="A674" s="156"/>
      <c r="B674" s="206" t="s">
        <v>574</v>
      </c>
      <c r="C674" s="230"/>
      <c r="D674" s="188" t="s">
        <v>25</v>
      </c>
      <c r="E674" s="231"/>
      <c r="F674" s="202">
        <f t="shared" si="24"/>
        <v>0</v>
      </c>
      <c r="G674" s="231"/>
    </row>
    <row r="675" spans="1:7" s="153" customFormat="1" ht="12.75">
      <c r="A675" s="156"/>
      <c r="B675" s="206" t="s">
        <v>575</v>
      </c>
      <c r="C675" s="230"/>
      <c r="D675" s="188" t="s">
        <v>25</v>
      </c>
      <c r="E675" s="231"/>
      <c r="F675" s="202">
        <f t="shared" si="24"/>
        <v>0</v>
      </c>
      <c r="G675" s="231"/>
    </row>
    <row r="676" spans="1:7" s="153" customFormat="1" ht="25.5">
      <c r="A676" s="156"/>
      <c r="B676" s="206" t="s">
        <v>576</v>
      </c>
      <c r="C676" s="230"/>
      <c r="D676" s="188" t="s">
        <v>25</v>
      </c>
      <c r="E676" s="231"/>
      <c r="F676" s="202">
        <f t="shared" si="24"/>
        <v>0</v>
      </c>
      <c r="G676" s="231"/>
    </row>
    <row r="677" spans="1:7" s="153" customFormat="1" ht="25.5">
      <c r="A677" s="156"/>
      <c r="B677" s="206" t="s">
        <v>577</v>
      </c>
      <c r="C677" s="230"/>
      <c r="D677" s="188" t="s">
        <v>43</v>
      </c>
      <c r="E677" s="231"/>
      <c r="F677" s="202">
        <f t="shared" si="24"/>
        <v>0</v>
      </c>
      <c r="G677" s="231"/>
    </row>
    <row r="678" spans="1:7" s="153" customFormat="1" ht="12.75">
      <c r="A678" s="156"/>
      <c r="B678" s="205"/>
      <c r="C678" s="187"/>
      <c r="D678" s="188"/>
      <c r="E678" s="202"/>
      <c r="F678" s="202"/>
      <c r="G678" s="202"/>
    </row>
    <row r="679" spans="1:7" s="153" customFormat="1" ht="12.75">
      <c r="A679" s="156"/>
      <c r="B679" s="205" t="s">
        <v>578</v>
      </c>
      <c r="C679" s="187"/>
      <c r="D679" s="188"/>
      <c r="E679" s="202"/>
      <c r="F679" s="202"/>
      <c r="G679" s="202">
        <f>SUM(F680:F681)</f>
        <v>0</v>
      </c>
    </row>
    <row r="680" spans="1:7" s="153" customFormat="1" ht="25.5">
      <c r="A680" s="156"/>
      <c r="B680" s="206" t="s">
        <v>579</v>
      </c>
      <c r="C680" s="230"/>
      <c r="D680" s="188" t="s">
        <v>43</v>
      </c>
      <c r="E680" s="231"/>
      <c r="F680" s="202">
        <f>+E680*C680</f>
        <v>0</v>
      </c>
      <c r="G680" s="231"/>
    </row>
    <row r="681" spans="1:7" s="153" customFormat="1" ht="12.75">
      <c r="A681" s="156"/>
      <c r="B681" s="205"/>
      <c r="C681" s="187"/>
      <c r="D681" s="188"/>
      <c r="E681" s="202"/>
      <c r="F681" s="202"/>
      <c r="G681" s="202"/>
    </row>
    <row r="682" spans="1:7" s="153" customFormat="1" ht="12.75">
      <c r="A682" s="156"/>
      <c r="B682" s="205" t="s">
        <v>580</v>
      </c>
      <c r="C682" s="187"/>
      <c r="D682" s="188"/>
      <c r="E682" s="202"/>
      <c r="F682" s="202"/>
      <c r="G682" s="202">
        <f>SUM(F683:F687)</f>
        <v>0</v>
      </c>
    </row>
    <row r="683" spans="1:7" s="153" customFormat="1" ht="12.75">
      <c r="A683" s="156"/>
      <c r="B683" s="206" t="s">
        <v>581</v>
      </c>
      <c r="C683" s="230"/>
      <c r="D683" s="188" t="s">
        <v>43</v>
      </c>
      <c r="E683" s="231"/>
      <c r="F683" s="202">
        <f>+E683*C683</f>
        <v>0</v>
      </c>
      <c r="G683" s="231"/>
    </row>
    <row r="684" spans="1:7" s="153" customFormat="1" ht="12.75">
      <c r="A684" s="156"/>
      <c r="B684" s="206" t="s">
        <v>582</v>
      </c>
      <c r="C684" s="230"/>
      <c r="D684" s="188" t="s">
        <v>25</v>
      </c>
      <c r="E684" s="231"/>
      <c r="F684" s="202">
        <f>+E684*C684</f>
        <v>0</v>
      </c>
      <c r="G684" s="231"/>
    </row>
    <row r="685" spans="1:7" s="153" customFormat="1" ht="12.75">
      <c r="A685" s="156"/>
      <c r="B685" s="206" t="s">
        <v>583</v>
      </c>
      <c r="C685" s="230"/>
      <c r="D685" s="188" t="s">
        <v>25</v>
      </c>
      <c r="E685" s="231"/>
      <c r="F685" s="202">
        <f>+E685*C685</f>
        <v>0</v>
      </c>
      <c r="G685" s="231"/>
    </row>
    <row r="686" spans="1:7" s="153" customFormat="1" ht="12.75">
      <c r="A686" s="156"/>
      <c r="B686" s="206" t="s">
        <v>584</v>
      </c>
      <c r="C686" s="230"/>
      <c r="D686" s="188" t="s">
        <v>42</v>
      </c>
      <c r="E686" s="231"/>
      <c r="F686" s="202">
        <f>+E686*C686</f>
        <v>0</v>
      </c>
      <c r="G686" s="231"/>
    </row>
    <row r="687" spans="1:7" s="153" customFormat="1" ht="12.75">
      <c r="A687" s="156"/>
      <c r="B687" s="206" t="s">
        <v>585</v>
      </c>
      <c r="C687" s="230"/>
      <c r="D687" s="188" t="s">
        <v>42</v>
      </c>
      <c r="E687" s="231"/>
      <c r="F687" s="202">
        <f>+E687*C687</f>
        <v>0</v>
      </c>
      <c r="G687" s="231"/>
    </row>
    <row r="688" spans="1:7" s="153" customFormat="1" ht="12.75">
      <c r="A688" s="156"/>
      <c r="B688" s="189"/>
      <c r="C688" s="177"/>
      <c r="D688" s="156"/>
      <c r="E688" s="157"/>
      <c r="F688" s="157"/>
      <c r="G688" s="157"/>
    </row>
    <row r="689" spans="1:7" s="153" customFormat="1" ht="12.75">
      <c r="A689" s="190"/>
      <c r="B689" s="191" t="s">
        <v>54</v>
      </c>
      <c r="C689" s="192"/>
      <c r="D689" s="190"/>
      <c r="E689" s="193"/>
      <c r="F689" s="181">
        <f>+I643/I4</f>
        <v>0</v>
      </c>
      <c r="G689" s="181">
        <f>SUM(G644:G687)</f>
        <v>0</v>
      </c>
    </row>
    <row r="690" spans="1:7" s="153" customFormat="1" ht="12.75">
      <c r="A690" s="156"/>
      <c r="B690" s="189"/>
      <c r="C690" s="177"/>
      <c r="D690" s="156"/>
      <c r="E690" s="157"/>
      <c r="F690" s="157"/>
      <c r="G690" s="157"/>
    </row>
    <row r="691" spans="1:9" s="153" customFormat="1" ht="12.75">
      <c r="A691" s="151">
        <v>27</v>
      </c>
      <c r="B691" s="194" t="s">
        <v>90</v>
      </c>
      <c r="C691" s="177"/>
      <c r="D691" s="156"/>
      <c r="E691" s="157"/>
      <c r="F691" s="182"/>
      <c r="G691" s="182"/>
      <c r="I691" s="175">
        <f>+G705</f>
        <v>0</v>
      </c>
    </row>
    <row r="692" spans="1:9" s="153" customFormat="1" ht="12.75">
      <c r="A692" s="151"/>
      <c r="B692" s="205" t="s">
        <v>586</v>
      </c>
      <c r="C692" s="187"/>
      <c r="D692" s="188"/>
      <c r="E692" s="202"/>
      <c r="F692" s="202"/>
      <c r="G692" s="202">
        <f>SUM(F693:F699)</f>
        <v>0</v>
      </c>
      <c r="I692" s="175"/>
    </row>
    <row r="693" spans="1:9" s="153" customFormat="1" ht="12.75">
      <c r="A693" s="151"/>
      <c r="B693" s="206" t="s">
        <v>587</v>
      </c>
      <c r="C693" s="230"/>
      <c r="D693" s="188" t="s">
        <v>42</v>
      </c>
      <c r="E693" s="231"/>
      <c r="F693" s="202">
        <f aca="true" t="shared" si="25" ref="F693:F698">+E693*C693</f>
        <v>0</v>
      </c>
      <c r="G693" s="231"/>
      <c r="I693" s="175"/>
    </row>
    <row r="694" spans="1:9" s="153" customFormat="1" ht="12.75">
      <c r="A694" s="151"/>
      <c r="B694" s="206" t="s">
        <v>588</v>
      </c>
      <c r="C694" s="230"/>
      <c r="D694" s="188" t="s">
        <v>42</v>
      </c>
      <c r="E694" s="231"/>
      <c r="F694" s="202">
        <f t="shared" si="25"/>
        <v>0</v>
      </c>
      <c r="G694" s="231"/>
      <c r="I694" s="175"/>
    </row>
    <row r="695" spans="1:9" s="153" customFormat="1" ht="25.5">
      <c r="A695" s="151"/>
      <c r="B695" s="206" t="s">
        <v>589</v>
      </c>
      <c r="C695" s="230"/>
      <c r="D695" s="188" t="s">
        <v>25</v>
      </c>
      <c r="E695" s="231"/>
      <c r="F695" s="202">
        <f t="shared" si="25"/>
        <v>0</v>
      </c>
      <c r="G695" s="231"/>
      <c r="I695" s="175"/>
    </row>
    <row r="696" spans="1:9" s="153" customFormat="1" ht="12.75">
      <c r="A696" s="151"/>
      <c r="B696" s="206" t="s">
        <v>590</v>
      </c>
      <c r="C696" s="230"/>
      <c r="D696" s="188" t="s">
        <v>25</v>
      </c>
      <c r="E696" s="231"/>
      <c r="F696" s="202">
        <f t="shared" si="25"/>
        <v>0</v>
      </c>
      <c r="G696" s="231"/>
      <c r="I696" s="175"/>
    </row>
    <row r="697" spans="1:9" s="153" customFormat="1" ht="12.75">
      <c r="A697" s="151"/>
      <c r="B697" s="206" t="s">
        <v>591</v>
      </c>
      <c r="C697" s="230"/>
      <c r="D697" s="188" t="s">
        <v>25</v>
      </c>
      <c r="E697" s="231"/>
      <c r="F697" s="202">
        <f t="shared" si="25"/>
        <v>0</v>
      </c>
      <c r="G697" s="231"/>
      <c r="I697" s="175"/>
    </row>
    <row r="698" spans="1:9" s="153" customFormat="1" ht="25.5">
      <c r="A698" s="151"/>
      <c r="B698" s="206" t="s">
        <v>592</v>
      </c>
      <c r="C698" s="230"/>
      <c r="D698" s="188" t="s">
        <v>43</v>
      </c>
      <c r="E698" s="231"/>
      <c r="F698" s="202">
        <f t="shared" si="25"/>
        <v>0</v>
      </c>
      <c r="G698" s="231"/>
      <c r="I698" s="175"/>
    </row>
    <row r="699" spans="1:9" s="153" customFormat="1" ht="12.75">
      <c r="A699" s="151"/>
      <c r="B699" s="206"/>
      <c r="C699" s="187"/>
      <c r="D699" s="188"/>
      <c r="E699" s="202"/>
      <c r="F699" s="202"/>
      <c r="G699" s="202"/>
      <c r="I699" s="175"/>
    </row>
    <row r="700" spans="1:9" s="153" customFormat="1" ht="12.75">
      <c r="A700" s="151"/>
      <c r="B700" s="205" t="s">
        <v>593</v>
      </c>
      <c r="C700" s="187"/>
      <c r="D700" s="188"/>
      <c r="E700" s="202"/>
      <c r="F700" s="202"/>
      <c r="G700" s="202">
        <f>SUM(F701:F703)</f>
        <v>0</v>
      </c>
      <c r="I700" s="175"/>
    </row>
    <row r="701" spans="1:9" s="153" customFormat="1" ht="12.75">
      <c r="A701" s="151"/>
      <c r="B701" s="206" t="s">
        <v>594</v>
      </c>
      <c r="C701" s="230"/>
      <c r="D701" s="188" t="s">
        <v>43</v>
      </c>
      <c r="E701" s="231"/>
      <c r="F701" s="202">
        <f>+E701*C701</f>
        <v>0</v>
      </c>
      <c r="G701" s="231"/>
      <c r="I701" s="175"/>
    </row>
    <row r="702" spans="1:9" s="153" customFormat="1" ht="12.75">
      <c r="A702" s="151"/>
      <c r="B702" s="206" t="s">
        <v>595</v>
      </c>
      <c r="C702" s="230"/>
      <c r="D702" s="188" t="s">
        <v>43</v>
      </c>
      <c r="E702" s="231"/>
      <c r="F702" s="202">
        <f>+E702*C702</f>
        <v>0</v>
      </c>
      <c r="G702" s="231"/>
      <c r="I702" s="175"/>
    </row>
    <row r="703" spans="1:7" s="153" customFormat="1" ht="51">
      <c r="A703" s="156"/>
      <c r="B703" s="206" t="s">
        <v>596</v>
      </c>
      <c r="C703" s="230"/>
      <c r="D703" s="188" t="s">
        <v>43</v>
      </c>
      <c r="E703" s="231"/>
      <c r="F703" s="202">
        <f>+E703*C703</f>
        <v>0</v>
      </c>
      <c r="G703" s="231"/>
    </row>
    <row r="704" spans="1:7" s="153" customFormat="1" ht="12.75">
      <c r="A704" s="156"/>
      <c r="B704" s="189"/>
      <c r="C704" s="177"/>
      <c r="D704" s="156"/>
      <c r="E704" s="157"/>
      <c r="F704" s="157"/>
      <c r="G704" s="157"/>
    </row>
    <row r="705" spans="1:7" s="153" customFormat="1" ht="12.75">
      <c r="A705" s="190"/>
      <c r="B705" s="191" t="s">
        <v>91</v>
      </c>
      <c r="C705" s="192"/>
      <c r="D705" s="190"/>
      <c r="E705" s="193"/>
      <c r="F705" s="181">
        <f>+I691/I4</f>
        <v>0</v>
      </c>
      <c r="G705" s="181">
        <f>SUM(F693:F704)</f>
        <v>0</v>
      </c>
    </row>
    <row r="706" spans="1:7" s="153" customFormat="1" ht="12.75">
      <c r="A706" s="156"/>
      <c r="B706" s="189"/>
      <c r="C706" s="177"/>
      <c r="D706" s="156"/>
      <c r="E706" s="157"/>
      <c r="F706" s="157"/>
      <c r="G706" s="157"/>
    </row>
    <row r="707" spans="1:9" s="153" customFormat="1" ht="12.75">
      <c r="A707" s="151">
        <v>28</v>
      </c>
      <c r="B707" s="194" t="s">
        <v>93</v>
      </c>
      <c r="C707" s="177"/>
      <c r="D707" s="156"/>
      <c r="E707" s="157"/>
      <c r="F707" s="182"/>
      <c r="G707" s="182"/>
      <c r="I707" s="175">
        <f>+G724</f>
        <v>0</v>
      </c>
    </row>
    <row r="708" spans="1:9" s="153" customFormat="1" ht="12.75">
      <c r="A708" s="151"/>
      <c r="B708" s="205" t="s">
        <v>597</v>
      </c>
      <c r="C708" s="187"/>
      <c r="D708" s="188"/>
      <c r="E708" s="202"/>
      <c r="F708" s="207"/>
      <c r="G708" s="202">
        <f>SUM(F709:F710)</f>
        <v>0</v>
      </c>
      <c r="I708" s="175"/>
    </row>
    <row r="709" spans="1:9" s="153" customFormat="1" ht="38.25">
      <c r="A709" s="151"/>
      <c r="B709" s="206" t="s">
        <v>598</v>
      </c>
      <c r="C709" s="230"/>
      <c r="D709" s="188" t="s">
        <v>43</v>
      </c>
      <c r="E709" s="231"/>
      <c r="F709" s="202">
        <f>+E709*C709</f>
        <v>0</v>
      </c>
      <c r="G709" s="231"/>
      <c r="I709" s="175"/>
    </row>
    <row r="710" spans="1:9" s="153" customFormat="1" ht="12.75">
      <c r="A710" s="151"/>
      <c r="B710" s="206" t="s">
        <v>599</v>
      </c>
      <c r="C710" s="230"/>
      <c r="D710" s="188" t="s">
        <v>25</v>
      </c>
      <c r="E710" s="231"/>
      <c r="F710" s="202">
        <f aca="true" t="shared" si="26" ref="F710:F716">+E710*C710</f>
        <v>0</v>
      </c>
      <c r="G710" s="231"/>
      <c r="I710" s="175"/>
    </row>
    <row r="711" spans="1:9" s="153" customFormat="1" ht="12.75">
      <c r="A711" s="151"/>
      <c r="B711" s="206"/>
      <c r="C711" s="187"/>
      <c r="D711" s="188"/>
      <c r="E711" s="202"/>
      <c r="F711" s="202"/>
      <c r="G711" s="202"/>
      <c r="I711" s="175"/>
    </row>
    <row r="712" spans="1:9" s="153" customFormat="1" ht="12.75">
      <c r="A712" s="151"/>
      <c r="B712" s="205" t="s">
        <v>600</v>
      </c>
      <c r="C712" s="187"/>
      <c r="D712" s="188"/>
      <c r="E712" s="202"/>
      <c r="F712" s="202"/>
      <c r="G712" s="202"/>
      <c r="I712" s="175"/>
    </row>
    <row r="713" spans="1:9" s="153" customFormat="1" ht="12.75">
      <c r="A713" s="151"/>
      <c r="B713" s="208" t="s">
        <v>601</v>
      </c>
      <c r="C713" s="187"/>
      <c r="D713" s="188"/>
      <c r="E713" s="202"/>
      <c r="F713" s="202"/>
      <c r="G713" s="202">
        <f>SUM(F714:F718)</f>
        <v>0</v>
      </c>
      <c r="I713" s="175"/>
    </row>
    <row r="714" spans="1:9" s="153" customFormat="1" ht="12.75">
      <c r="A714" s="151"/>
      <c r="B714" s="209" t="s">
        <v>602</v>
      </c>
      <c r="C714" s="230"/>
      <c r="D714" s="188" t="s">
        <v>43</v>
      </c>
      <c r="E714" s="231"/>
      <c r="F714" s="202">
        <f t="shared" si="26"/>
        <v>0</v>
      </c>
      <c r="G714" s="231"/>
      <c r="I714" s="175"/>
    </row>
    <row r="715" spans="1:9" s="153" customFormat="1" ht="12.75">
      <c r="A715" s="151"/>
      <c r="B715" s="209" t="s">
        <v>603</v>
      </c>
      <c r="C715" s="230"/>
      <c r="D715" s="188" t="s">
        <v>25</v>
      </c>
      <c r="E715" s="231"/>
      <c r="F715" s="202">
        <f t="shared" si="26"/>
        <v>0</v>
      </c>
      <c r="G715" s="231"/>
      <c r="I715" s="175"/>
    </row>
    <row r="716" spans="1:9" s="153" customFormat="1" ht="12.75">
      <c r="A716" s="151"/>
      <c r="B716" s="209" t="s">
        <v>604</v>
      </c>
      <c r="C716" s="230"/>
      <c r="D716" s="188" t="s">
        <v>25</v>
      </c>
      <c r="E716" s="231"/>
      <c r="F716" s="202">
        <f t="shared" si="26"/>
        <v>0</v>
      </c>
      <c r="G716" s="231"/>
      <c r="I716" s="175"/>
    </row>
    <row r="717" spans="1:9" s="153" customFormat="1" ht="12.75">
      <c r="A717" s="151"/>
      <c r="B717" s="209" t="s">
        <v>605</v>
      </c>
      <c r="C717" s="230"/>
      <c r="D717" s="188" t="s">
        <v>25</v>
      </c>
      <c r="E717" s="231"/>
      <c r="F717" s="202">
        <f>+E717*C717</f>
        <v>0</v>
      </c>
      <c r="G717" s="231"/>
      <c r="I717" s="175"/>
    </row>
    <row r="718" spans="1:9" s="153" customFormat="1" ht="12.75">
      <c r="A718" s="151"/>
      <c r="B718" s="209" t="s">
        <v>606</v>
      </c>
      <c r="C718" s="230"/>
      <c r="D718" s="188" t="s">
        <v>25</v>
      </c>
      <c r="E718" s="231"/>
      <c r="F718" s="202">
        <f>+E718*C718</f>
        <v>0</v>
      </c>
      <c r="G718" s="231"/>
      <c r="I718" s="175"/>
    </row>
    <row r="719" spans="1:9" s="153" customFormat="1" ht="12.75">
      <c r="A719" s="151"/>
      <c r="B719" s="208" t="s">
        <v>607</v>
      </c>
      <c r="C719" s="187"/>
      <c r="D719" s="188"/>
      <c r="E719" s="202"/>
      <c r="F719" s="202"/>
      <c r="G719" s="202">
        <f>SUM(F720:F722)</f>
        <v>0</v>
      </c>
      <c r="I719" s="175"/>
    </row>
    <row r="720" spans="1:9" s="153" customFormat="1" ht="25.5">
      <c r="A720" s="151"/>
      <c r="B720" s="209" t="s">
        <v>608</v>
      </c>
      <c r="C720" s="230"/>
      <c r="D720" s="188" t="s">
        <v>43</v>
      </c>
      <c r="E720" s="231"/>
      <c r="F720" s="202">
        <f>+E720*C720</f>
        <v>0</v>
      </c>
      <c r="G720" s="231"/>
      <c r="I720" s="175"/>
    </row>
    <row r="721" spans="1:9" s="153" customFormat="1" ht="12.75">
      <c r="A721" s="151"/>
      <c r="B721" s="209" t="s">
        <v>609</v>
      </c>
      <c r="C721" s="230"/>
      <c r="D721" s="188" t="s">
        <v>25</v>
      </c>
      <c r="E721" s="231"/>
      <c r="F721" s="202">
        <f>+E721*C721</f>
        <v>0</v>
      </c>
      <c r="G721" s="231"/>
      <c r="I721" s="175"/>
    </row>
    <row r="722" spans="1:9" s="153" customFormat="1" ht="12.75">
      <c r="A722" s="151"/>
      <c r="B722" s="209" t="s">
        <v>610</v>
      </c>
      <c r="C722" s="230"/>
      <c r="D722" s="188" t="s">
        <v>25</v>
      </c>
      <c r="E722" s="231"/>
      <c r="F722" s="202">
        <f>+E722*C722</f>
        <v>0</v>
      </c>
      <c r="G722" s="231"/>
      <c r="I722" s="175"/>
    </row>
    <row r="723" spans="1:7" s="153" customFormat="1" ht="12.75">
      <c r="A723" s="156"/>
      <c r="B723" s="189"/>
      <c r="C723" s="177"/>
      <c r="D723" s="156"/>
      <c r="E723" s="157"/>
      <c r="F723" s="157"/>
      <c r="G723" s="157"/>
    </row>
    <row r="724" spans="1:7" s="153" customFormat="1" ht="12.75">
      <c r="A724" s="190"/>
      <c r="B724" s="191" t="s">
        <v>91</v>
      </c>
      <c r="C724" s="192"/>
      <c r="D724" s="190"/>
      <c r="E724" s="193"/>
      <c r="F724" s="181">
        <f>+I707/I4</f>
        <v>0</v>
      </c>
      <c r="G724" s="181">
        <f>SUM(G708:G723)</f>
        <v>0</v>
      </c>
    </row>
    <row r="725" spans="1:7" s="153" customFormat="1" ht="12.75">
      <c r="A725" s="156"/>
      <c r="B725" s="189"/>
      <c r="C725" s="177"/>
      <c r="D725" s="156"/>
      <c r="E725" s="157"/>
      <c r="F725" s="157"/>
      <c r="G725" s="157"/>
    </row>
    <row r="726" spans="1:9" s="153" customFormat="1" ht="12.75">
      <c r="A726" s="151">
        <v>31</v>
      </c>
      <c r="B726" s="194" t="s">
        <v>94</v>
      </c>
      <c r="C726" s="177"/>
      <c r="D726" s="156"/>
      <c r="E726" s="157"/>
      <c r="F726" s="182"/>
      <c r="G726" s="182"/>
      <c r="I726" s="175">
        <f>+G739</f>
        <v>0</v>
      </c>
    </row>
    <row r="727" spans="1:9" s="153" customFormat="1" ht="12.75">
      <c r="A727" s="151"/>
      <c r="B727" s="194"/>
      <c r="C727" s="177"/>
      <c r="D727" s="156"/>
      <c r="E727" s="157"/>
      <c r="F727" s="182"/>
      <c r="G727" s="182"/>
      <c r="I727" s="175"/>
    </row>
    <row r="728" spans="1:9" s="153" customFormat="1" ht="12.75">
      <c r="A728" s="151"/>
      <c r="B728" s="205" t="s">
        <v>611</v>
      </c>
      <c r="C728" s="187"/>
      <c r="D728" s="188"/>
      <c r="E728" s="202"/>
      <c r="F728" s="202"/>
      <c r="G728" s="202"/>
      <c r="I728" s="175"/>
    </row>
    <row r="729" spans="1:9" s="153" customFormat="1" ht="12.75">
      <c r="A729" s="151"/>
      <c r="B729" s="206" t="s">
        <v>612</v>
      </c>
      <c r="C729" s="230"/>
      <c r="D729" s="188" t="s">
        <v>23</v>
      </c>
      <c r="E729" s="231"/>
      <c r="F729" s="202">
        <f aca="true" t="shared" si="27" ref="F729:F737">+E729*C729</f>
        <v>0</v>
      </c>
      <c r="G729" s="231"/>
      <c r="I729" s="175"/>
    </row>
    <row r="730" spans="1:9" s="153" customFormat="1" ht="12.75">
      <c r="A730" s="151"/>
      <c r="B730" s="206" t="s">
        <v>613</v>
      </c>
      <c r="C730" s="230"/>
      <c r="D730" s="188" t="s">
        <v>23</v>
      </c>
      <c r="E730" s="231"/>
      <c r="F730" s="202">
        <f t="shared" si="27"/>
        <v>0</v>
      </c>
      <c r="G730" s="231"/>
      <c r="I730" s="175"/>
    </row>
    <row r="731" spans="1:9" s="153" customFormat="1" ht="12.75">
      <c r="A731" s="151"/>
      <c r="B731" s="206" t="s">
        <v>614</v>
      </c>
      <c r="C731" s="230"/>
      <c r="D731" s="188" t="s">
        <v>23</v>
      </c>
      <c r="E731" s="231"/>
      <c r="F731" s="202">
        <f t="shared" si="27"/>
        <v>0</v>
      </c>
      <c r="G731" s="231"/>
      <c r="I731" s="175"/>
    </row>
    <row r="732" spans="1:9" s="153" customFormat="1" ht="12.75">
      <c r="A732" s="151"/>
      <c r="B732" s="206" t="s">
        <v>615</v>
      </c>
      <c r="C732" s="230"/>
      <c r="D732" s="188" t="s">
        <v>23</v>
      </c>
      <c r="E732" s="231"/>
      <c r="F732" s="202">
        <f t="shared" si="27"/>
        <v>0</v>
      </c>
      <c r="G732" s="231"/>
      <c r="I732" s="175"/>
    </row>
    <row r="733" spans="1:9" s="153" customFormat="1" ht="12.75">
      <c r="A733" s="151"/>
      <c r="B733" s="206" t="s">
        <v>616</v>
      </c>
      <c r="C733" s="230"/>
      <c r="D733" s="188" t="s">
        <v>23</v>
      </c>
      <c r="E733" s="231"/>
      <c r="F733" s="202">
        <f t="shared" si="27"/>
        <v>0</v>
      </c>
      <c r="G733" s="231"/>
      <c r="I733" s="175"/>
    </row>
    <row r="734" spans="1:9" s="153" customFormat="1" ht="12.75">
      <c r="A734" s="151"/>
      <c r="B734" s="206" t="s">
        <v>617</v>
      </c>
      <c r="C734" s="230"/>
      <c r="D734" s="188" t="s">
        <v>24</v>
      </c>
      <c r="E734" s="231"/>
      <c r="F734" s="202">
        <f t="shared" si="27"/>
        <v>0</v>
      </c>
      <c r="G734" s="231"/>
      <c r="I734" s="175"/>
    </row>
    <row r="735" spans="1:9" s="153" customFormat="1" ht="12.75">
      <c r="A735" s="151"/>
      <c r="B735" s="206" t="s">
        <v>618</v>
      </c>
      <c r="C735" s="230"/>
      <c r="D735" s="188" t="s">
        <v>24</v>
      </c>
      <c r="E735" s="231"/>
      <c r="F735" s="202">
        <f t="shared" si="27"/>
        <v>0</v>
      </c>
      <c r="G735" s="231"/>
      <c r="I735" s="175"/>
    </row>
    <row r="736" spans="1:9" s="153" customFormat="1" ht="12.75">
      <c r="A736" s="151"/>
      <c r="B736" s="206" t="s">
        <v>619</v>
      </c>
      <c r="C736" s="230"/>
      <c r="D736" s="188" t="s">
        <v>42</v>
      </c>
      <c r="E736" s="231"/>
      <c r="F736" s="202">
        <f t="shared" si="27"/>
        <v>0</v>
      </c>
      <c r="G736" s="231"/>
      <c r="I736" s="175"/>
    </row>
    <row r="737" spans="1:9" s="153" customFormat="1" ht="12.75">
      <c r="A737" s="151"/>
      <c r="B737" s="206" t="s">
        <v>620</v>
      </c>
      <c r="C737" s="230"/>
      <c r="D737" s="188" t="s">
        <v>23</v>
      </c>
      <c r="E737" s="231"/>
      <c r="F737" s="202">
        <f t="shared" si="27"/>
        <v>0</v>
      </c>
      <c r="G737" s="231"/>
      <c r="I737" s="175"/>
    </row>
    <row r="738" spans="1:9" s="153" customFormat="1" ht="12.75">
      <c r="A738" s="151"/>
      <c r="B738" s="194"/>
      <c r="C738" s="177"/>
      <c r="D738" s="156"/>
      <c r="E738" s="157"/>
      <c r="F738" s="182"/>
      <c r="G738" s="182"/>
      <c r="I738" s="175"/>
    </row>
    <row r="739" spans="1:7" s="153" customFormat="1" ht="12.75">
      <c r="A739" s="190"/>
      <c r="B739" s="191" t="s">
        <v>95</v>
      </c>
      <c r="C739" s="192"/>
      <c r="D739" s="190"/>
      <c r="E739" s="193"/>
      <c r="F739" s="181">
        <f>+G739/I4</f>
        <v>0</v>
      </c>
      <c r="G739" s="181">
        <f>SUM(F729:F738)</f>
        <v>0</v>
      </c>
    </row>
    <row r="740" spans="1:7" s="153" customFormat="1" ht="12.75">
      <c r="A740" s="156"/>
      <c r="B740" s="189"/>
      <c r="C740" s="177"/>
      <c r="D740" s="156"/>
      <c r="E740" s="157"/>
      <c r="F740" s="157"/>
      <c r="G740" s="157"/>
    </row>
    <row r="741" spans="1:9" s="153" customFormat="1" ht="12.75">
      <c r="A741" s="151">
        <v>32</v>
      </c>
      <c r="B741" s="194" t="s">
        <v>96</v>
      </c>
      <c r="C741" s="177"/>
      <c r="D741" s="156"/>
      <c r="E741" s="157"/>
      <c r="F741" s="182"/>
      <c r="G741" s="182"/>
      <c r="I741" s="175">
        <f>+G745</f>
        <v>0</v>
      </c>
    </row>
    <row r="742" spans="1:7" s="153" customFormat="1" ht="12.75">
      <c r="A742" s="156"/>
      <c r="B742" s="183" t="s">
        <v>102</v>
      </c>
      <c r="C742" s="230"/>
      <c r="D742" s="156" t="s">
        <v>43</v>
      </c>
      <c r="E742" s="231"/>
      <c r="F742" s="157">
        <f>+E742*C742</f>
        <v>0</v>
      </c>
      <c r="G742" s="231"/>
    </row>
    <row r="743" spans="1:7" s="153" customFormat="1" ht="12.75">
      <c r="A743" s="156"/>
      <c r="B743" s="183" t="s">
        <v>104</v>
      </c>
      <c r="C743" s="230"/>
      <c r="D743" s="156" t="s">
        <v>43</v>
      </c>
      <c r="E743" s="231"/>
      <c r="F743" s="157">
        <f>+E743*C743</f>
        <v>0</v>
      </c>
      <c r="G743" s="231"/>
    </row>
    <row r="744" spans="1:7" s="153" customFormat="1" ht="12.75">
      <c r="A744" s="156"/>
      <c r="B744" s="189"/>
      <c r="C744" s="177"/>
      <c r="D744" s="156"/>
      <c r="E744" s="157"/>
      <c r="F744" s="157"/>
      <c r="G744" s="157"/>
    </row>
    <row r="745" spans="1:7" s="153" customFormat="1" ht="12.75">
      <c r="A745" s="190"/>
      <c r="B745" s="191" t="s">
        <v>99</v>
      </c>
      <c r="C745" s="192"/>
      <c r="D745" s="190"/>
      <c r="E745" s="193"/>
      <c r="F745" s="181">
        <f>+G745/I4</f>
        <v>0</v>
      </c>
      <c r="G745" s="181">
        <f>SUM(F742:F744)</f>
        <v>0</v>
      </c>
    </row>
    <row r="746" spans="1:7" s="153" customFormat="1" ht="12.75">
      <c r="A746" s="156"/>
      <c r="B746" s="189"/>
      <c r="C746" s="177"/>
      <c r="D746" s="156"/>
      <c r="E746" s="157"/>
      <c r="F746" s="157"/>
      <c r="G746" s="157"/>
    </row>
    <row r="747" spans="1:9" s="153" customFormat="1" ht="12.75">
      <c r="A747" s="151">
        <v>33</v>
      </c>
      <c r="B747" s="194" t="s">
        <v>98</v>
      </c>
      <c r="C747" s="177"/>
      <c r="D747" s="156"/>
      <c r="E747" s="157"/>
      <c r="F747" s="182"/>
      <c r="G747" s="182"/>
      <c r="I747" s="175">
        <f>+G750</f>
        <v>0</v>
      </c>
    </row>
    <row r="748" spans="1:7" s="153" customFormat="1" ht="12.75">
      <c r="A748" s="156"/>
      <c r="B748" s="189"/>
      <c r="C748" s="177"/>
      <c r="D748" s="156"/>
      <c r="E748" s="157"/>
      <c r="F748" s="157">
        <f>+E748*C748</f>
        <v>0</v>
      </c>
      <c r="G748" s="157"/>
    </row>
    <row r="749" spans="1:7" s="153" customFormat="1" ht="12.75">
      <c r="A749" s="156"/>
      <c r="B749" s="189"/>
      <c r="C749" s="177"/>
      <c r="D749" s="156"/>
      <c r="E749" s="157"/>
      <c r="F749" s="157"/>
      <c r="G749" s="157"/>
    </row>
    <row r="750" spans="1:7" s="153" customFormat="1" ht="12.75">
      <c r="A750" s="190"/>
      <c r="B750" s="191" t="s">
        <v>100</v>
      </c>
      <c r="C750" s="192"/>
      <c r="D750" s="190"/>
      <c r="E750" s="193"/>
      <c r="F750" s="181">
        <f>+G750/I4</f>
        <v>0</v>
      </c>
      <c r="G750" s="181">
        <f>SUM(F748:F749)</f>
        <v>0</v>
      </c>
    </row>
    <row r="751" spans="1:7" s="153" customFormat="1" ht="12.75">
      <c r="A751" s="156"/>
      <c r="B751" s="189"/>
      <c r="C751" s="177"/>
      <c r="D751" s="156"/>
      <c r="E751" s="157"/>
      <c r="F751" s="157"/>
      <c r="G751" s="157"/>
    </row>
    <row r="752" spans="1:7" s="153" customFormat="1" ht="12.75">
      <c r="A752" s="156"/>
      <c r="B752" s="189"/>
      <c r="C752" s="177"/>
      <c r="D752" s="156"/>
      <c r="E752" s="157"/>
      <c r="F752" s="157"/>
      <c r="G752" s="157"/>
    </row>
    <row r="753" spans="1:7" s="153" customFormat="1" ht="12.75">
      <c r="A753" s="156"/>
      <c r="B753" s="189"/>
      <c r="C753" s="177"/>
      <c r="D753" s="156"/>
      <c r="E753" s="157"/>
      <c r="F753" s="157"/>
      <c r="G753" s="157"/>
    </row>
    <row r="754" spans="1:7" s="153" customFormat="1" ht="12.75">
      <c r="A754" s="156"/>
      <c r="B754" s="189"/>
      <c r="C754" s="177"/>
      <c r="D754" s="156"/>
      <c r="E754" s="157"/>
      <c r="F754" s="157"/>
      <c r="G754" s="157"/>
    </row>
    <row r="755" spans="1:7" s="153" customFormat="1" ht="12.75">
      <c r="A755" s="156"/>
      <c r="B755" s="189"/>
      <c r="C755" s="177"/>
      <c r="D755" s="156"/>
      <c r="E755" s="157"/>
      <c r="F755" s="157"/>
      <c r="G755" s="157"/>
    </row>
    <row r="756" spans="1:7" s="153" customFormat="1" ht="12.75">
      <c r="A756" s="156"/>
      <c r="B756" s="189"/>
      <c r="C756" s="177"/>
      <c r="D756" s="156"/>
      <c r="E756" s="157"/>
      <c r="F756" s="157"/>
      <c r="G756" s="157"/>
    </row>
    <row r="757" spans="1:7" s="153" customFormat="1" ht="12.75">
      <c r="A757" s="156"/>
      <c r="B757" s="189"/>
      <c r="C757" s="177"/>
      <c r="D757" s="156"/>
      <c r="E757" s="157"/>
      <c r="F757" s="157"/>
      <c r="G757" s="157"/>
    </row>
    <row r="758" spans="2:5" s="153" customFormat="1" ht="12.75">
      <c r="B758" s="183"/>
      <c r="E758" s="157"/>
    </row>
    <row r="759" spans="2:5" s="153" customFormat="1" ht="12.75">
      <c r="B759" s="183"/>
      <c r="E759" s="157"/>
    </row>
    <row r="760" spans="2:5" s="153" customFormat="1" ht="12.75">
      <c r="B760" s="183"/>
      <c r="E760" s="157"/>
    </row>
    <row r="761" spans="2:5" s="153" customFormat="1" ht="12.75">
      <c r="B761" s="183"/>
      <c r="E761" s="157"/>
    </row>
    <row r="762" spans="2:5" s="153" customFormat="1" ht="12.75">
      <c r="B762" s="183"/>
      <c r="E762" s="157"/>
    </row>
    <row r="763" spans="2:5" s="153" customFormat="1" ht="12.75">
      <c r="B763" s="183"/>
      <c r="E763" s="157"/>
    </row>
    <row r="764" spans="2:5" s="153" customFormat="1" ht="12.75">
      <c r="B764" s="183"/>
      <c r="E764" s="157"/>
    </row>
    <row r="765" s="153" customFormat="1" ht="12.75">
      <c r="B765" s="183"/>
    </row>
    <row r="766" s="153" customFormat="1" ht="12.75"/>
    <row r="767" s="153" customFormat="1" ht="12.75"/>
    <row r="768" s="153" customFormat="1" ht="12.75"/>
    <row r="769" s="153" customFormat="1" ht="12.75"/>
    <row r="770" s="153" customFormat="1" ht="12.75"/>
    <row r="771" s="153" customFormat="1" ht="12.75"/>
    <row r="772" s="153" customFormat="1" ht="12.75"/>
    <row r="773" s="153" customFormat="1" ht="12.75"/>
    <row r="774" s="153" customFormat="1" ht="12.75"/>
    <row r="775" s="153" customFormat="1" ht="12.75"/>
    <row r="776" s="153" customFormat="1" ht="12.75"/>
    <row r="777" s="153" customFormat="1" ht="12.75"/>
    <row r="778" s="153" customFormat="1" ht="12.75"/>
  </sheetData>
  <sheetProtection formatColumns="0" formatRows="0" insertColumns="0" insertRows="0" deleteColumns="0" deleteRows="0" selectLockedCells="1"/>
  <mergeCells count="5">
    <mergeCell ref="A2:G2"/>
    <mergeCell ref="A4:G4"/>
    <mergeCell ref="A6:G6"/>
    <mergeCell ref="A7:G7"/>
    <mergeCell ref="A5:G5"/>
  </mergeCells>
  <printOptions horizontalCentered="1"/>
  <pageMargins left="0.5" right="0.5" top="0.75" bottom="0.75" header="0.5" footer="0.5"/>
  <pageSetup horizontalDpi="600" verticalDpi="600" orientation="portrait" scale="90" r:id="rId2"/>
  <headerFooter alignWithMargins="0">
    <oddFooter>&amp;LDES-0010-D&amp;CPage &amp;P of &amp;N&amp;RRevised 05/26/2015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DMJMH+N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TaraporeD</dc:creator>
  <cp:keywords/>
  <dc:description/>
  <cp:lastModifiedBy>Sue Leon</cp:lastModifiedBy>
  <cp:lastPrinted>2015-05-26T20:58:34Z</cp:lastPrinted>
  <dcterms:created xsi:type="dcterms:W3CDTF">2002-05-21T22:19:23Z</dcterms:created>
  <dcterms:modified xsi:type="dcterms:W3CDTF">2015-06-17T18:01:40Z</dcterms:modified>
  <cp:category/>
  <cp:version/>
  <cp:contentType/>
  <cp:contentStatus/>
</cp:coreProperties>
</file>